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updateLinks="never"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31657203-EDB0-4E25-A1FB-E8B051042ACF}" xr6:coauthVersionLast="47" xr6:coauthVersionMax="47" xr10:uidLastSave="{00000000-0000-0000-0000-000000000000}"/>
  <bookViews>
    <workbookView xWindow="33585" yWindow="120" windowWidth="23970" windowHeight="15360" activeTab="2" xr2:uid="{321B2FC9-C128-4270-80C9-10E615A773E1}"/>
  </bookViews>
  <sheets>
    <sheet name="貼完後來這邊檢查" sheetId="1" r:id="rId1"/>
    <sheet name="工作表2" sheetId="2" state="hidden" r:id="rId2"/>
    <sheet name="從此工作表的A2貼上你的成績總表" sheetId="3" r:id="rId3"/>
  </sheets>
  <externalReferences>
    <externalReference r:id="rId4"/>
  </externalReferences>
  <definedNames>
    <definedName name="課程名稱">[1]選修課程清單!$A:$A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Y210" i="3" l="1"/>
  <c r="Y211" i="3"/>
  <c r="Y212" i="3"/>
  <c r="Y213" i="3"/>
  <c r="Y214" i="3"/>
  <c r="Y215" i="3"/>
  <c r="Y216" i="3"/>
  <c r="Y217" i="3"/>
  <c r="Y218" i="3"/>
  <c r="M86" i="1"/>
  <c r="K86" i="1"/>
  <c r="J86" i="1"/>
  <c r="I86" i="1"/>
  <c r="H86" i="1"/>
  <c r="G86" i="1"/>
  <c r="F86" i="1"/>
  <c r="M85" i="1"/>
  <c r="K85" i="1"/>
  <c r="J85" i="1"/>
  <c r="I85" i="1"/>
  <c r="H85" i="1"/>
  <c r="G85" i="1"/>
  <c r="F85" i="1"/>
  <c r="M84" i="1"/>
  <c r="K84" i="1"/>
  <c r="J84" i="1"/>
  <c r="I84" i="1"/>
  <c r="H84" i="1"/>
  <c r="G84" i="1"/>
  <c r="F84" i="1"/>
  <c r="M83" i="1"/>
  <c r="K83" i="1"/>
  <c r="J83" i="1"/>
  <c r="I83" i="1"/>
  <c r="H83" i="1"/>
  <c r="G83" i="1"/>
  <c r="F83" i="1"/>
  <c r="M82" i="1"/>
  <c r="K82" i="1"/>
  <c r="J82" i="1"/>
  <c r="I82" i="1"/>
  <c r="H82" i="1"/>
  <c r="G82" i="1"/>
  <c r="F82" i="1"/>
  <c r="M81" i="1"/>
  <c r="K81" i="1"/>
  <c r="J81" i="1"/>
  <c r="I81" i="1"/>
  <c r="H81" i="1"/>
  <c r="G81" i="1"/>
  <c r="F81" i="1"/>
  <c r="M80" i="1"/>
  <c r="K80" i="1"/>
  <c r="J80" i="1"/>
  <c r="I80" i="1"/>
  <c r="H80" i="1"/>
  <c r="G80" i="1"/>
  <c r="F80" i="1"/>
  <c r="M79" i="1"/>
  <c r="K79" i="1"/>
  <c r="J79" i="1"/>
  <c r="I79" i="1"/>
  <c r="H79" i="1"/>
  <c r="G79" i="1"/>
  <c r="F79" i="1"/>
  <c r="M78" i="1"/>
  <c r="K78" i="1"/>
  <c r="J78" i="1"/>
  <c r="I78" i="1"/>
  <c r="H78" i="1"/>
  <c r="G78" i="1"/>
  <c r="F78" i="1"/>
  <c r="M77" i="1"/>
  <c r="K77" i="1"/>
  <c r="J77" i="1"/>
  <c r="I77" i="1"/>
  <c r="H77" i="1"/>
  <c r="G77" i="1"/>
  <c r="F77" i="1"/>
  <c r="M76" i="1"/>
  <c r="K76" i="1"/>
  <c r="J76" i="1"/>
  <c r="I76" i="1"/>
  <c r="H76" i="1"/>
  <c r="G76" i="1"/>
  <c r="F76" i="1"/>
  <c r="AG4" i="3"/>
  <c r="AG5" i="3"/>
  <c r="AG6" i="3"/>
  <c r="AG7" i="3"/>
  <c r="AG8" i="3"/>
  <c r="AG9" i="3"/>
  <c r="AG10" i="3"/>
  <c r="AG11" i="3"/>
  <c r="AG12" i="3"/>
  <c r="AG13" i="3"/>
  <c r="AG14" i="3"/>
  <c r="AG15" i="3"/>
  <c r="AG16" i="3"/>
  <c r="AG17" i="3"/>
  <c r="AG18" i="3"/>
  <c r="AG19" i="3"/>
  <c r="AG20" i="3"/>
  <c r="AG21" i="3"/>
  <c r="AG22" i="3"/>
  <c r="AG23" i="3"/>
  <c r="AG24" i="3"/>
  <c r="AG3" i="3"/>
  <c r="G70" i="3"/>
  <c r="H70" i="3"/>
  <c r="K70" i="3" s="1"/>
  <c r="N70" i="3" s="1"/>
  <c r="J70" i="3"/>
  <c r="G71" i="3"/>
  <c r="H71" i="3"/>
  <c r="K71" i="3" s="1"/>
  <c r="L71" i="3" s="1"/>
  <c r="I71" i="3"/>
  <c r="J71" i="3"/>
  <c r="G72" i="3"/>
  <c r="H72" i="3"/>
  <c r="K72" i="3" s="1"/>
  <c r="O72" i="3" s="1"/>
  <c r="I72" i="3"/>
  <c r="J72" i="3"/>
  <c r="G73" i="3"/>
  <c r="H73" i="3"/>
  <c r="I73" i="3"/>
  <c r="J73" i="3"/>
  <c r="K73" i="3"/>
  <c r="L73" i="3" s="1"/>
  <c r="G74" i="3"/>
  <c r="H74" i="3"/>
  <c r="K74" i="3" s="1"/>
  <c r="O74" i="3" s="1"/>
  <c r="J74" i="3"/>
  <c r="G75" i="3"/>
  <c r="H75" i="3"/>
  <c r="K75" i="3" s="1"/>
  <c r="M75" i="3" s="1"/>
  <c r="I75" i="3"/>
  <c r="J75" i="3"/>
  <c r="G76" i="3"/>
  <c r="H76" i="3"/>
  <c r="K76" i="3" s="1"/>
  <c r="I76" i="3"/>
  <c r="J76" i="3"/>
  <c r="G77" i="3"/>
  <c r="H77" i="3"/>
  <c r="K77" i="3" s="1"/>
  <c r="I77" i="3"/>
  <c r="J77" i="3"/>
  <c r="G78" i="3"/>
  <c r="H78" i="3"/>
  <c r="K78" i="3" s="1"/>
  <c r="N78" i="3" s="1"/>
  <c r="I78" i="3"/>
  <c r="J78" i="3"/>
  <c r="G79" i="3"/>
  <c r="H79" i="3"/>
  <c r="K79" i="3" s="1"/>
  <c r="Q79" i="3" s="1"/>
  <c r="I79" i="3"/>
  <c r="J79" i="3"/>
  <c r="G80" i="3"/>
  <c r="H80" i="3"/>
  <c r="K80" i="3" s="1"/>
  <c r="I80" i="3"/>
  <c r="J80" i="3"/>
  <c r="G81" i="3"/>
  <c r="H81" i="3"/>
  <c r="K81" i="3" s="1"/>
  <c r="I81" i="3"/>
  <c r="J81" i="3"/>
  <c r="G82" i="3"/>
  <c r="H82" i="3"/>
  <c r="K82" i="3" s="1"/>
  <c r="I82" i="3"/>
  <c r="J82" i="3"/>
  <c r="G83" i="3"/>
  <c r="H83" i="3"/>
  <c r="K83" i="3" s="1"/>
  <c r="L83" i="3" s="1"/>
  <c r="I83" i="3"/>
  <c r="J83" i="3"/>
  <c r="G84" i="3"/>
  <c r="H84" i="3"/>
  <c r="K84" i="3" s="1"/>
  <c r="I84" i="3"/>
  <c r="J84" i="3"/>
  <c r="G85" i="3"/>
  <c r="H85" i="3"/>
  <c r="I85" i="3"/>
  <c r="J85" i="3"/>
  <c r="K85" i="3"/>
  <c r="G86" i="3"/>
  <c r="H86" i="3"/>
  <c r="K86" i="3" s="1"/>
  <c r="I86" i="3"/>
  <c r="J86" i="3"/>
  <c r="G87" i="3"/>
  <c r="H87" i="3"/>
  <c r="K87" i="3" s="1"/>
  <c r="M87" i="3" s="1"/>
  <c r="I87" i="3"/>
  <c r="J87" i="3"/>
  <c r="G88" i="3"/>
  <c r="H88" i="3"/>
  <c r="K88" i="3" s="1"/>
  <c r="N88" i="3" s="1"/>
  <c r="I88" i="3"/>
  <c r="J88" i="3"/>
  <c r="G89" i="3"/>
  <c r="H89" i="3"/>
  <c r="I89" i="3"/>
  <c r="J89" i="3"/>
  <c r="K89" i="3"/>
  <c r="Q89" i="3" s="1"/>
  <c r="G90" i="3"/>
  <c r="H90" i="3"/>
  <c r="K90" i="3" s="1"/>
  <c r="I90" i="3"/>
  <c r="J90" i="3"/>
  <c r="G91" i="3"/>
  <c r="H91" i="3"/>
  <c r="K91" i="3" s="1"/>
  <c r="I91" i="3"/>
  <c r="J91" i="3"/>
  <c r="G92" i="3"/>
  <c r="H92" i="3"/>
  <c r="K92" i="3" s="1"/>
  <c r="I92" i="3"/>
  <c r="J92" i="3"/>
  <c r="G93" i="3"/>
  <c r="H93" i="3"/>
  <c r="K93" i="3" s="1"/>
  <c r="I93" i="3"/>
  <c r="J93" i="3"/>
  <c r="G94" i="3"/>
  <c r="H94" i="3"/>
  <c r="K94" i="3" s="1"/>
  <c r="N94" i="3" s="1"/>
  <c r="I94" i="3"/>
  <c r="J94" i="3"/>
  <c r="G95" i="3"/>
  <c r="H95" i="3"/>
  <c r="K95" i="3" s="1"/>
  <c r="P95" i="3" s="1"/>
  <c r="I95" i="3"/>
  <c r="J95" i="3"/>
  <c r="G96" i="3"/>
  <c r="H96" i="3"/>
  <c r="K96" i="3" s="1"/>
  <c r="I96" i="3"/>
  <c r="J96" i="3"/>
  <c r="G97" i="3"/>
  <c r="H97" i="3"/>
  <c r="I97" i="3"/>
  <c r="J97" i="3"/>
  <c r="K97" i="3"/>
  <c r="M97" i="3" s="1"/>
  <c r="G98" i="3"/>
  <c r="H98" i="3"/>
  <c r="K98" i="3" s="1"/>
  <c r="I98" i="3"/>
  <c r="J98" i="3"/>
  <c r="G99" i="3"/>
  <c r="H99" i="3"/>
  <c r="K99" i="3" s="1"/>
  <c r="Q99" i="3" s="1"/>
  <c r="I99" i="3"/>
  <c r="J99" i="3"/>
  <c r="G100" i="3"/>
  <c r="H100" i="3"/>
  <c r="K100" i="3" s="1"/>
  <c r="N100" i="3" s="1"/>
  <c r="I100" i="3"/>
  <c r="J100" i="3"/>
  <c r="G101" i="3"/>
  <c r="H101" i="3"/>
  <c r="I101" i="3"/>
  <c r="J101" i="3"/>
  <c r="K101" i="3"/>
  <c r="L101" i="3" s="1"/>
  <c r="G102" i="3"/>
  <c r="H102" i="3"/>
  <c r="K102" i="3" s="1"/>
  <c r="I102" i="3"/>
  <c r="J102" i="3"/>
  <c r="G103" i="3"/>
  <c r="H103" i="3"/>
  <c r="K103" i="3" s="1"/>
  <c r="I103" i="3"/>
  <c r="J103" i="3"/>
  <c r="G104" i="3"/>
  <c r="H104" i="3"/>
  <c r="K104" i="3" s="1"/>
  <c r="I104" i="3"/>
  <c r="J104" i="3"/>
  <c r="G105" i="3"/>
  <c r="H105" i="3"/>
  <c r="I105" i="3"/>
  <c r="J105" i="3"/>
  <c r="K105" i="3"/>
  <c r="P105" i="3" s="1"/>
  <c r="G106" i="3"/>
  <c r="H106" i="3"/>
  <c r="K106" i="3" s="1"/>
  <c r="I106" i="3"/>
  <c r="J106" i="3"/>
  <c r="G107" i="3"/>
  <c r="H107" i="3"/>
  <c r="K107" i="3" s="1"/>
  <c r="M107" i="3" s="1"/>
  <c r="I107" i="3"/>
  <c r="J107" i="3"/>
  <c r="G108" i="3"/>
  <c r="H108" i="3"/>
  <c r="K108" i="3" s="1"/>
  <c r="I108" i="3"/>
  <c r="J108" i="3"/>
  <c r="G109" i="3"/>
  <c r="H109" i="3"/>
  <c r="K109" i="3" s="1"/>
  <c r="I109" i="3"/>
  <c r="J109" i="3"/>
  <c r="G110" i="3"/>
  <c r="H110" i="3"/>
  <c r="K110" i="3" s="1"/>
  <c r="Q110" i="3" s="1"/>
  <c r="I110" i="3"/>
  <c r="J110" i="3"/>
  <c r="G111" i="3"/>
  <c r="H111" i="3"/>
  <c r="K111" i="3" s="1"/>
  <c r="I111" i="3"/>
  <c r="J111" i="3"/>
  <c r="G112" i="3"/>
  <c r="H112" i="3"/>
  <c r="K112" i="3" s="1"/>
  <c r="N112" i="3" s="1"/>
  <c r="I112" i="3"/>
  <c r="J112" i="3"/>
  <c r="G113" i="3"/>
  <c r="H113" i="3"/>
  <c r="I113" i="3"/>
  <c r="J113" i="3"/>
  <c r="K113" i="3"/>
  <c r="G114" i="3"/>
  <c r="H114" i="3"/>
  <c r="K114" i="3" s="1"/>
  <c r="N114" i="3" s="1"/>
  <c r="I114" i="3"/>
  <c r="J114" i="3"/>
  <c r="G115" i="3"/>
  <c r="H115" i="3"/>
  <c r="K115" i="3" s="1"/>
  <c r="N115" i="3" s="1"/>
  <c r="I115" i="3"/>
  <c r="J115" i="3"/>
  <c r="G116" i="3"/>
  <c r="H116" i="3"/>
  <c r="K116" i="3" s="1"/>
  <c r="L116" i="3" s="1"/>
  <c r="I116" i="3"/>
  <c r="J116" i="3"/>
  <c r="G117" i="3"/>
  <c r="H117" i="3"/>
  <c r="I117" i="3"/>
  <c r="J117" i="3"/>
  <c r="K117" i="3"/>
  <c r="M117" i="3" s="1"/>
  <c r="G118" i="3"/>
  <c r="H118" i="3"/>
  <c r="K118" i="3" s="1"/>
  <c r="I118" i="3"/>
  <c r="J118" i="3"/>
  <c r="G119" i="3"/>
  <c r="H119" i="3"/>
  <c r="K119" i="3" s="1"/>
  <c r="Q119" i="3" s="1"/>
  <c r="I119" i="3"/>
  <c r="J119" i="3"/>
  <c r="G120" i="3"/>
  <c r="H120" i="3"/>
  <c r="K120" i="3" s="1"/>
  <c r="I120" i="3"/>
  <c r="J120" i="3"/>
  <c r="G121" i="3"/>
  <c r="H121" i="3"/>
  <c r="K121" i="3" s="1"/>
  <c r="I121" i="3"/>
  <c r="J121" i="3"/>
  <c r="G122" i="3"/>
  <c r="H122" i="3"/>
  <c r="K122" i="3" s="1"/>
  <c r="L122" i="3" s="1"/>
  <c r="I122" i="3"/>
  <c r="J122" i="3"/>
  <c r="G123" i="3"/>
  <c r="H123" i="3"/>
  <c r="K123" i="3" s="1"/>
  <c r="I123" i="3"/>
  <c r="J123" i="3"/>
  <c r="G124" i="3"/>
  <c r="H124" i="3"/>
  <c r="K124" i="3" s="1"/>
  <c r="I124" i="3"/>
  <c r="J124" i="3"/>
  <c r="G125" i="3"/>
  <c r="H125" i="3"/>
  <c r="I125" i="3"/>
  <c r="J125" i="3"/>
  <c r="K125" i="3"/>
  <c r="N125" i="3" s="1"/>
  <c r="G126" i="3"/>
  <c r="H126" i="3"/>
  <c r="K126" i="3" s="1"/>
  <c r="M126" i="3" s="1"/>
  <c r="I126" i="3"/>
  <c r="J126" i="3"/>
  <c r="G127" i="3"/>
  <c r="H127" i="3"/>
  <c r="K127" i="3" s="1"/>
  <c r="M127" i="3" s="1"/>
  <c r="I127" i="3"/>
  <c r="J127" i="3"/>
  <c r="G128" i="3"/>
  <c r="H128" i="3"/>
  <c r="K128" i="3" s="1"/>
  <c r="I128" i="3"/>
  <c r="J128" i="3"/>
  <c r="G129" i="3"/>
  <c r="H129" i="3"/>
  <c r="K129" i="3" s="1"/>
  <c r="I129" i="3"/>
  <c r="J129" i="3"/>
  <c r="G130" i="3"/>
  <c r="H130" i="3"/>
  <c r="K130" i="3" s="1"/>
  <c r="N130" i="3" s="1"/>
  <c r="I130" i="3"/>
  <c r="J130" i="3"/>
  <c r="G131" i="3"/>
  <c r="H131" i="3"/>
  <c r="K131" i="3" s="1"/>
  <c r="I131" i="3"/>
  <c r="J131" i="3"/>
  <c r="G132" i="3"/>
  <c r="H132" i="3"/>
  <c r="K132" i="3" s="1"/>
  <c r="L132" i="3" s="1"/>
  <c r="I132" i="3"/>
  <c r="J132" i="3"/>
  <c r="G133" i="3"/>
  <c r="H133" i="3"/>
  <c r="I133" i="3"/>
  <c r="J133" i="3"/>
  <c r="K133" i="3"/>
  <c r="G134" i="3"/>
  <c r="H134" i="3"/>
  <c r="K134" i="3" s="1"/>
  <c r="I134" i="3"/>
  <c r="J134" i="3"/>
  <c r="G135" i="3"/>
  <c r="H135" i="3"/>
  <c r="K135" i="3" s="1"/>
  <c r="N135" i="3" s="1"/>
  <c r="I135" i="3"/>
  <c r="J135" i="3"/>
  <c r="G136" i="3"/>
  <c r="H136" i="3"/>
  <c r="K136" i="3" s="1"/>
  <c r="I136" i="3"/>
  <c r="J136" i="3"/>
  <c r="G137" i="3"/>
  <c r="H137" i="3"/>
  <c r="I137" i="3"/>
  <c r="J137" i="3"/>
  <c r="K137" i="3"/>
  <c r="M137" i="3" s="1"/>
  <c r="G138" i="3"/>
  <c r="H138" i="3"/>
  <c r="K138" i="3" s="1"/>
  <c r="I138" i="3"/>
  <c r="J138" i="3"/>
  <c r="G139" i="3"/>
  <c r="H139" i="3"/>
  <c r="K139" i="3" s="1"/>
  <c r="Q139" i="3" s="1"/>
  <c r="I139" i="3"/>
  <c r="J139" i="3"/>
  <c r="G140" i="3"/>
  <c r="H140" i="3"/>
  <c r="K140" i="3" s="1"/>
  <c r="I140" i="3"/>
  <c r="J140" i="3"/>
  <c r="G141" i="3"/>
  <c r="H141" i="3"/>
  <c r="K141" i="3" s="1"/>
  <c r="I141" i="3"/>
  <c r="J141" i="3"/>
  <c r="G142" i="3"/>
  <c r="H142" i="3"/>
  <c r="K142" i="3" s="1"/>
  <c r="L142" i="3" s="1"/>
  <c r="I142" i="3"/>
  <c r="J142" i="3"/>
  <c r="G143" i="3"/>
  <c r="H143" i="3"/>
  <c r="K143" i="3" s="1"/>
  <c r="I143" i="3"/>
  <c r="J143" i="3"/>
  <c r="G144" i="3"/>
  <c r="H144" i="3"/>
  <c r="K144" i="3" s="1"/>
  <c r="I144" i="3"/>
  <c r="J144" i="3"/>
  <c r="G145" i="3"/>
  <c r="H145" i="3"/>
  <c r="K145" i="3" s="1"/>
  <c r="I145" i="3"/>
  <c r="J145" i="3"/>
  <c r="G146" i="3"/>
  <c r="H146" i="3"/>
  <c r="K146" i="3" s="1"/>
  <c r="L146" i="3" s="1"/>
  <c r="I146" i="3"/>
  <c r="J146" i="3"/>
  <c r="G147" i="3"/>
  <c r="H147" i="3"/>
  <c r="K147" i="3" s="1"/>
  <c r="M147" i="3" s="1"/>
  <c r="I147" i="3"/>
  <c r="J147" i="3"/>
  <c r="G148" i="3"/>
  <c r="H148" i="3"/>
  <c r="K148" i="3" s="1"/>
  <c r="N148" i="3" s="1"/>
  <c r="I148" i="3"/>
  <c r="J148" i="3"/>
  <c r="G149" i="3"/>
  <c r="H149" i="3"/>
  <c r="I149" i="3"/>
  <c r="J149" i="3"/>
  <c r="K149" i="3"/>
  <c r="Q149" i="3" s="1"/>
  <c r="G150" i="3"/>
  <c r="H150" i="3"/>
  <c r="K150" i="3" s="1"/>
  <c r="I150" i="3"/>
  <c r="J150" i="3"/>
  <c r="G151" i="3"/>
  <c r="H151" i="3"/>
  <c r="K151" i="3" s="1"/>
  <c r="I151" i="3"/>
  <c r="J151" i="3"/>
  <c r="G152" i="3"/>
  <c r="H152" i="3"/>
  <c r="K152" i="3" s="1"/>
  <c r="L152" i="3" s="1"/>
  <c r="I152" i="3"/>
  <c r="J152" i="3"/>
  <c r="G153" i="3"/>
  <c r="H153" i="3"/>
  <c r="I153" i="3"/>
  <c r="J153" i="3"/>
  <c r="K153" i="3"/>
  <c r="P153" i="3" s="1"/>
  <c r="G154" i="3"/>
  <c r="H154" i="3"/>
  <c r="K154" i="3" s="1"/>
  <c r="I154" i="3"/>
  <c r="J154" i="3"/>
  <c r="G155" i="3"/>
  <c r="H155" i="3"/>
  <c r="K155" i="3" s="1"/>
  <c r="N155" i="3" s="1"/>
  <c r="I155" i="3"/>
  <c r="J155" i="3"/>
  <c r="G156" i="3"/>
  <c r="H156" i="3"/>
  <c r="K156" i="3" s="1"/>
  <c r="I156" i="3"/>
  <c r="J156" i="3"/>
  <c r="G157" i="3"/>
  <c r="H157" i="3"/>
  <c r="K157" i="3" s="1"/>
  <c r="I157" i="3"/>
  <c r="J157" i="3"/>
  <c r="G158" i="3"/>
  <c r="H158" i="3"/>
  <c r="K158" i="3" s="1"/>
  <c r="O158" i="3" s="1"/>
  <c r="I158" i="3"/>
  <c r="J158" i="3"/>
  <c r="G159" i="3"/>
  <c r="H159" i="3"/>
  <c r="K159" i="3" s="1"/>
  <c r="Q159" i="3" s="1"/>
  <c r="I159" i="3"/>
  <c r="J159" i="3"/>
  <c r="G160" i="3"/>
  <c r="H160" i="3"/>
  <c r="K160" i="3" s="1"/>
  <c r="I160" i="3"/>
  <c r="J160" i="3"/>
  <c r="G161" i="3"/>
  <c r="H161" i="3"/>
  <c r="K161" i="3" s="1"/>
  <c r="I161" i="3"/>
  <c r="J161" i="3"/>
  <c r="G162" i="3"/>
  <c r="H162" i="3"/>
  <c r="K162" i="3" s="1"/>
  <c r="L162" i="3" s="1"/>
  <c r="I162" i="3"/>
  <c r="J162" i="3"/>
  <c r="G163" i="3"/>
  <c r="H163" i="3"/>
  <c r="K163" i="3" s="1"/>
  <c r="P163" i="3" s="1"/>
  <c r="I163" i="3"/>
  <c r="J163" i="3"/>
  <c r="G164" i="3"/>
  <c r="H164" i="3"/>
  <c r="K164" i="3" s="1"/>
  <c r="I164" i="3"/>
  <c r="J164" i="3"/>
  <c r="G165" i="3"/>
  <c r="H165" i="3"/>
  <c r="I165" i="3"/>
  <c r="J165" i="3"/>
  <c r="K165" i="3"/>
  <c r="N165" i="3" s="1"/>
  <c r="G166" i="3"/>
  <c r="H166" i="3"/>
  <c r="K166" i="3" s="1"/>
  <c r="I166" i="3"/>
  <c r="J166" i="3"/>
  <c r="G167" i="3"/>
  <c r="H167" i="3"/>
  <c r="K167" i="3" s="1"/>
  <c r="M167" i="3" s="1"/>
  <c r="I167" i="3"/>
  <c r="J167" i="3"/>
  <c r="G168" i="3"/>
  <c r="H168" i="3"/>
  <c r="K168" i="3" s="1"/>
  <c r="O168" i="3" s="1"/>
  <c r="I168" i="3"/>
  <c r="J168" i="3"/>
  <c r="G169" i="3"/>
  <c r="H169" i="3"/>
  <c r="I169" i="3"/>
  <c r="J169" i="3"/>
  <c r="K169" i="3"/>
  <c r="Q169" i="3" s="1"/>
  <c r="G170" i="3"/>
  <c r="H170" i="3"/>
  <c r="K170" i="3" s="1"/>
  <c r="I170" i="3"/>
  <c r="J170" i="3"/>
  <c r="G171" i="3"/>
  <c r="H171" i="3"/>
  <c r="K171" i="3" s="1"/>
  <c r="I171" i="3"/>
  <c r="J171" i="3"/>
  <c r="G172" i="3"/>
  <c r="H172" i="3"/>
  <c r="K172" i="3" s="1"/>
  <c r="L172" i="3" s="1"/>
  <c r="I172" i="3"/>
  <c r="J172" i="3"/>
  <c r="G173" i="3"/>
  <c r="H173" i="3"/>
  <c r="K173" i="3" s="1"/>
  <c r="I173" i="3"/>
  <c r="J173" i="3"/>
  <c r="G174" i="3"/>
  <c r="H174" i="3"/>
  <c r="K174" i="3" s="1"/>
  <c r="I174" i="3"/>
  <c r="J174" i="3"/>
  <c r="G175" i="3"/>
  <c r="H175" i="3"/>
  <c r="K175" i="3" s="1"/>
  <c r="N175" i="3" s="1"/>
  <c r="I175" i="3"/>
  <c r="J175" i="3"/>
  <c r="G176" i="3"/>
  <c r="H176" i="3"/>
  <c r="K176" i="3" s="1"/>
  <c r="I176" i="3"/>
  <c r="J176" i="3"/>
  <c r="G177" i="3"/>
  <c r="H177" i="3"/>
  <c r="I177" i="3"/>
  <c r="J177" i="3"/>
  <c r="K177" i="3"/>
  <c r="M177" i="3" s="1"/>
  <c r="G178" i="3"/>
  <c r="H178" i="3"/>
  <c r="K178" i="3" s="1"/>
  <c r="I178" i="3"/>
  <c r="J178" i="3"/>
  <c r="G179" i="3"/>
  <c r="H179" i="3"/>
  <c r="K179" i="3" s="1"/>
  <c r="Q179" i="3" s="1"/>
  <c r="I179" i="3"/>
  <c r="J179" i="3"/>
  <c r="G180" i="3"/>
  <c r="H180" i="3"/>
  <c r="K180" i="3" s="1"/>
  <c r="I180" i="3"/>
  <c r="J180" i="3"/>
  <c r="G181" i="3"/>
  <c r="H181" i="3"/>
  <c r="I181" i="3"/>
  <c r="J181" i="3"/>
  <c r="K181" i="3"/>
  <c r="Q181" i="3" s="1"/>
  <c r="G182" i="3"/>
  <c r="H182" i="3"/>
  <c r="K182" i="3" s="1"/>
  <c r="L182" i="3" s="1"/>
  <c r="I182" i="3"/>
  <c r="J182" i="3"/>
  <c r="G183" i="3"/>
  <c r="H183" i="3"/>
  <c r="K183" i="3" s="1"/>
  <c r="I183" i="3"/>
  <c r="J183" i="3"/>
  <c r="G184" i="3"/>
  <c r="H184" i="3"/>
  <c r="K184" i="3" s="1"/>
  <c r="I184" i="3"/>
  <c r="J184" i="3"/>
  <c r="G185" i="3"/>
  <c r="H185" i="3"/>
  <c r="I185" i="3"/>
  <c r="J185" i="3"/>
  <c r="K185" i="3"/>
  <c r="N185" i="3" s="1"/>
  <c r="G186" i="3"/>
  <c r="H186" i="3"/>
  <c r="K186" i="3" s="1"/>
  <c r="I186" i="3"/>
  <c r="J186" i="3"/>
  <c r="G187" i="3"/>
  <c r="H187" i="3"/>
  <c r="K187" i="3" s="1"/>
  <c r="M187" i="3" s="1"/>
  <c r="I187" i="3"/>
  <c r="J187" i="3"/>
  <c r="G188" i="3"/>
  <c r="H188" i="3"/>
  <c r="K188" i="3" s="1"/>
  <c r="I188" i="3"/>
  <c r="J188" i="3"/>
  <c r="G189" i="3"/>
  <c r="H189" i="3"/>
  <c r="K189" i="3" s="1"/>
  <c r="I189" i="3"/>
  <c r="J189" i="3"/>
  <c r="G190" i="3"/>
  <c r="H190" i="3"/>
  <c r="K190" i="3" s="1"/>
  <c r="I190" i="3"/>
  <c r="J190" i="3"/>
  <c r="G191" i="3"/>
  <c r="H191" i="3"/>
  <c r="K191" i="3" s="1"/>
  <c r="I191" i="3"/>
  <c r="J191" i="3"/>
  <c r="G192" i="3"/>
  <c r="H192" i="3"/>
  <c r="K192" i="3" s="1"/>
  <c r="L192" i="3" s="1"/>
  <c r="I192" i="3"/>
  <c r="J192" i="3"/>
  <c r="G193" i="3"/>
  <c r="H193" i="3"/>
  <c r="I193" i="3"/>
  <c r="J193" i="3"/>
  <c r="K193" i="3"/>
  <c r="L193" i="3" s="1"/>
  <c r="G194" i="3"/>
  <c r="H194" i="3"/>
  <c r="K194" i="3" s="1"/>
  <c r="N194" i="3" s="1"/>
  <c r="I194" i="3"/>
  <c r="J194" i="3"/>
  <c r="G195" i="3"/>
  <c r="H195" i="3"/>
  <c r="K195" i="3" s="1"/>
  <c r="N195" i="3" s="1"/>
  <c r="I195" i="3"/>
  <c r="J195" i="3"/>
  <c r="G196" i="3"/>
  <c r="H196" i="3"/>
  <c r="K196" i="3" s="1"/>
  <c r="I196" i="3"/>
  <c r="J196" i="3"/>
  <c r="G197" i="3"/>
  <c r="H197" i="3"/>
  <c r="I197" i="3"/>
  <c r="J197" i="3"/>
  <c r="K197" i="3"/>
  <c r="M197" i="3" s="1"/>
  <c r="G198" i="3"/>
  <c r="H198" i="3"/>
  <c r="K198" i="3" s="1"/>
  <c r="I198" i="3"/>
  <c r="J198" i="3"/>
  <c r="G199" i="3"/>
  <c r="H199" i="3"/>
  <c r="K199" i="3" s="1"/>
  <c r="Q199" i="3" s="1"/>
  <c r="I199" i="3"/>
  <c r="J199" i="3"/>
  <c r="G200" i="3"/>
  <c r="H200" i="3"/>
  <c r="K200" i="3" s="1"/>
  <c r="I200" i="3"/>
  <c r="J200" i="3"/>
  <c r="F71" i="1"/>
  <c r="G71" i="1"/>
  <c r="H71" i="1"/>
  <c r="I71" i="1"/>
  <c r="J71" i="1"/>
  <c r="K71" i="1"/>
  <c r="F72" i="1"/>
  <c r="G72" i="1"/>
  <c r="H72" i="1"/>
  <c r="I72" i="1"/>
  <c r="J72" i="1"/>
  <c r="K72" i="1"/>
  <c r="F73" i="1"/>
  <c r="G73" i="1"/>
  <c r="H73" i="1"/>
  <c r="I73" i="1"/>
  <c r="J73" i="1"/>
  <c r="K73" i="1"/>
  <c r="F74" i="1"/>
  <c r="G74" i="1"/>
  <c r="H74" i="1"/>
  <c r="I74" i="1"/>
  <c r="J74" i="1"/>
  <c r="K74" i="1"/>
  <c r="F75" i="1"/>
  <c r="G75" i="1"/>
  <c r="H75" i="1"/>
  <c r="I75" i="1"/>
  <c r="J75" i="1"/>
  <c r="K75" i="1"/>
  <c r="F87" i="1"/>
  <c r="G87" i="1"/>
  <c r="H87" i="1"/>
  <c r="I87" i="1"/>
  <c r="J87" i="1"/>
  <c r="K87" i="1"/>
  <c r="F88" i="1"/>
  <c r="G88" i="1"/>
  <c r="H88" i="1"/>
  <c r="I88" i="1"/>
  <c r="J88" i="1"/>
  <c r="K88" i="1"/>
  <c r="F89" i="1"/>
  <c r="G89" i="1"/>
  <c r="H89" i="1"/>
  <c r="I89" i="1"/>
  <c r="J89" i="1"/>
  <c r="K89" i="1"/>
  <c r="F90" i="1"/>
  <c r="G90" i="1"/>
  <c r="H90" i="1"/>
  <c r="I90" i="1"/>
  <c r="J90" i="1"/>
  <c r="K90" i="1"/>
  <c r="F91" i="1"/>
  <c r="G91" i="1"/>
  <c r="H91" i="1"/>
  <c r="I91" i="1"/>
  <c r="J91" i="1"/>
  <c r="K91" i="1"/>
  <c r="F92" i="1"/>
  <c r="G92" i="1"/>
  <c r="H92" i="1"/>
  <c r="I92" i="1"/>
  <c r="J92" i="1"/>
  <c r="K92" i="1"/>
  <c r="F93" i="1"/>
  <c r="G93" i="1"/>
  <c r="H93" i="1"/>
  <c r="I93" i="1"/>
  <c r="J93" i="1"/>
  <c r="K93" i="1"/>
  <c r="F94" i="1"/>
  <c r="G94" i="1"/>
  <c r="H94" i="1"/>
  <c r="I94" i="1"/>
  <c r="J94" i="1"/>
  <c r="K94" i="1"/>
  <c r="F95" i="1"/>
  <c r="G95" i="1"/>
  <c r="H95" i="1"/>
  <c r="I95" i="1"/>
  <c r="J95" i="1"/>
  <c r="K95" i="1"/>
  <c r="F96" i="1"/>
  <c r="G96" i="1"/>
  <c r="H96" i="1"/>
  <c r="I96" i="1"/>
  <c r="J96" i="1"/>
  <c r="K96" i="1"/>
  <c r="F97" i="1"/>
  <c r="G97" i="1"/>
  <c r="H97" i="1"/>
  <c r="I97" i="1"/>
  <c r="J97" i="1"/>
  <c r="K97" i="1"/>
  <c r="F98" i="1"/>
  <c r="G98" i="1"/>
  <c r="H98" i="1"/>
  <c r="I98" i="1"/>
  <c r="J98" i="1"/>
  <c r="K98" i="1"/>
  <c r="F99" i="1"/>
  <c r="G99" i="1"/>
  <c r="H99" i="1"/>
  <c r="I99" i="1"/>
  <c r="J99" i="1"/>
  <c r="K99" i="1"/>
  <c r="M72" i="1"/>
  <c r="M73" i="1"/>
  <c r="M74" i="1"/>
  <c r="M75" i="1"/>
  <c r="M87" i="1"/>
  <c r="M88" i="1"/>
  <c r="M89" i="1"/>
  <c r="M90" i="1"/>
  <c r="M91" i="1"/>
  <c r="M92" i="1"/>
  <c r="M93" i="1"/>
  <c r="M94" i="1"/>
  <c r="M95" i="1"/>
  <c r="M96" i="1"/>
  <c r="M97" i="1"/>
  <c r="M98" i="1"/>
  <c r="M99" i="1"/>
  <c r="I46" i="1"/>
  <c r="G47" i="1"/>
  <c r="F49" i="1"/>
  <c r="F50" i="1"/>
  <c r="F51" i="1"/>
  <c r="K52" i="1"/>
  <c r="H53" i="1"/>
  <c r="H55" i="1"/>
  <c r="I56" i="1"/>
  <c r="G57" i="1"/>
  <c r="F58" i="1"/>
  <c r="F59" i="1"/>
  <c r="I60" i="1"/>
  <c r="H61" i="1"/>
  <c r="H63" i="1"/>
  <c r="I67" i="1"/>
  <c r="G68" i="1"/>
  <c r="H69" i="1"/>
  <c r="H65" i="1"/>
  <c r="G62" i="1"/>
  <c r="H57" i="1"/>
  <c r="F56" i="1"/>
  <c r="F55" i="1"/>
  <c r="F54" i="1"/>
  <c r="H45" i="1"/>
  <c r="G44" i="1"/>
  <c r="J42" i="1"/>
  <c r="G43" i="1"/>
  <c r="H43" i="1"/>
  <c r="I43" i="1"/>
  <c r="J43" i="1"/>
  <c r="K43" i="1"/>
  <c r="H44" i="1"/>
  <c r="I44" i="1"/>
  <c r="J44" i="1"/>
  <c r="K44" i="1"/>
  <c r="G45" i="1"/>
  <c r="I45" i="1"/>
  <c r="G46" i="1"/>
  <c r="H46" i="1"/>
  <c r="I47" i="1"/>
  <c r="K47" i="1"/>
  <c r="G48" i="1"/>
  <c r="H48" i="1"/>
  <c r="I48" i="1"/>
  <c r="J48" i="1"/>
  <c r="K48" i="1"/>
  <c r="G49" i="1"/>
  <c r="I49" i="1"/>
  <c r="G50" i="1"/>
  <c r="H50" i="1"/>
  <c r="I50" i="1"/>
  <c r="J50" i="1"/>
  <c r="K50" i="1"/>
  <c r="K60" i="1"/>
  <c r="G61" i="1"/>
  <c r="K62" i="1"/>
  <c r="G63" i="1"/>
  <c r="I63" i="1"/>
  <c r="J63" i="1"/>
  <c r="K63" i="1"/>
  <c r="G64" i="1"/>
  <c r="H64" i="1"/>
  <c r="I64" i="1"/>
  <c r="J64" i="1"/>
  <c r="K64" i="1"/>
  <c r="G65" i="1"/>
  <c r="I65" i="1"/>
  <c r="G66" i="1"/>
  <c r="H66" i="1"/>
  <c r="I66" i="1"/>
  <c r="J66" i="1"/>
  <c r="K66" i="1"/>
  <c r="G67" i="1"/>
  <c r="H67" i="1"/>
  <c r="H68" i="1"/>
  <c r="I68" i="1"/>
  <c r="J68" i="1"/>
  <c r="K68" i="1"/>
  <c r="G69" i="1"/>
  <c r="I69" i="1"/>
  <c r="G70" i="1"/>
  <c r="H70" i="1"/>
  <c r="I70" i="1"/>
  <c r="J70" i="1"/>
  <c r="K70" i="1"/>
  <c r="K42" i="1"/>
  <c r="V3" i="3"/>
  <c r="W3" i="3"/>
  <c r="X3" i="3"/>
  <c r="V4" i="3"/>
  <c r="W4" i="3"/>
  <c r="X4" i="3"/>
  <c r="V5" i="3"/>
  <c r="W5" i="3"/>
  <c r="X5" i="3"/>
  <c r="V6" i="3"/>
  <c r="W6" i="3"/>
  <c r="X6" i="3"/>
  <c r="V7" i="3"/>
  <c r="W7" i="3"/>
  <c r="X7" i="3"/>
  <c r="V8" i="3"/>
  <c r="W8" i="3"/>
  <c r="X8" i="3"/>
  <c r="V9" i="3"/>
  <c r="W9" i="3"/>
  <c r="X9" i="3"/>
  <c r="V10" i="3"/>
  <c r="W10" i="3"/>
  <c r="X10" i="3"/>
  <c r="V11" i="3"/>
  <c r="W11" i="3"/>
  <c r="X11" i="3"/>
  <c r="V12" i="3"/>
  <c r="W12" i="3"/>
  <c r="X12" i="3"/>
  <c r="V13" i="3"/>
  <c r="W13" i="3"/>
  <c r="X13" i="3"/>
  <c r="V14" i="3"/>
  <c r="W14" i="3"/>
  <c r="X14" i="3"/>
  <c r="V15" i="3"/>
  <c r="W15" i="3"/>
  <c r="X15" i="3"/>
  <c r="V16" i="3"/>
  <c r="W16" i="3"/>
  <c r="X16" i="3"/>
  <c r="V17" i="3"/>
  <c r="W17" i="3"/>
  <c r="X17" i="3"/>
  <c r="V18" i="3"/>
  <c r="W18" i="3"/>
  <c r="X18" i="3"/>
  <c r="V19" i="3"/>
  <c r="W19" i="3"/>
  <c r="X19" i="3"/>
  <c r="V20" i="3"/>
  <c r="W20" i="3"/>
  <c r="X20" i="3"/>
  <c r="V21" i="3"/>
  <c r="W21" i="3"/>
  <c r="X21" i="3"/>
  <c r="V22" i="3"/>
  <c r="W22" i="3"/>
  <c r="X22" i="3"/>
  <c r="V23" i="3"/>
  <c r="W23" i="3"/>
  <c r="X23" i="3"/>
  <c r="V24" i="3"/>
  <c r="W24" i="3"/>
  <c r="X24" i="3"/>
  <c r="V25" i="3"/>
  <c r="W25" i="3"/>
  <c r="X25" i="3"/>
  <c r="V26" i="3"/>
  <c r="W26" i="3"/>
  <c r="X26" i="3"/>
  <c r="V27" i="3"/>
  <c r="W27" i="3"/>
  <c r="X27" i="3"/>
  <c r="V28" i="3"/>
  <c r="W28" i="3"/>
  <c r="X28" i="3"/>
  <c r="V29" i="3"/>
  <c r="W29" i="3"/>
  <c r="X29" i="3"/>
  <c r="V30" i="3"/>
  <c r="W30" i="3"/>
  <c r="X30" i="3"/>
  <c r="V31" i="3"/>
  <c r="W31" i="3"/>
  <c r="X31" i="3"/>
  <c r="V32" i="3"/>
  <c r="W32" i="3"/>
  <c r="X32" i="3"/>
  <c r="V33" i="3"/>
  <c r="W33" i="3"/>
  <c r="X33" i="3"/>
  <c r="V34" i="3"/>
  <c r="W34" i="3"/>
  <c r="X34" i="3"/>
  <c r="V35" i="3"/>
  <c r="W35" i="3"/>
  <c r="X35" i="3"/>
  <c r="V36" i="3"/>
  <c r="W36" i="3"/>
  <c r="X36" i="3"/>
  <c r="V37" i="3"/>
  <c r="W37" i="3"/>
  <c r="X37" i="3"/>
  <c r="V38" i="3"/>
  <c r="W38" i="3"/>
  <c r="X38" i="3"/>
  <c r="V39" i="3"/>
  <c r="W39" i="3"/>
  <c r="X39" i="3"/>
  <c r="V40" i="3"/>
  <c r="W40" i="3"/>
  <c r="X40" i="3"/>
  <c r="V41" i="3"/>
  <c r="W41" i="3"/>
  <c r="X41" i="3"/>
  <c r="V42" i="3"/>
  <c r="W42" i="3"/>
  <c r="X42" i="3"/>
  <c r="V43" i="3"/>
  <c r="W43" i="3"/>
  <c r="X43" i="3"/>
  <c r="V44" i="3"/>
  <c r="W44" i="3"/>
  <c r="X44" i="3"/>
  <c r="V45" i="3"/>
  <c r="W45" i="3"/>
  <c r="X45" i="3"/>
  <c r="V46" i="3"/>
  <c r="W46" i="3"/>
  <c r="X46" i="3"/>
  <c r="V47" i="3"/>
  <c r="W47" i="3"/>
  <c r="X47" i="3"/>
  <c r="V48" i="3"/>
  <c r="W48" i="3"/>
  <c r="X48" i="3"/>
  <c r="V49" i="3"/>
  <c r="W49" i="3"/>
  <c r="X49" i="3"/>
  <c r="V50" i="3"/>
  <c r="W50" i="3"/>
  <c r="X50" i="3"/>
  <c r="V51" i="3"/>
  <c r="W51" i="3"/>
  <c r="X51" i="3"/>
  <c r="V52" i="3"/>
  <c r="W52" i="3"/>
  <c r="X52" i="3"/>
  <c r="V53" i="3"/>
  <c r="W53" i="3"/>
  <c r="X53" i="3"/>
  <c r="V54" i="3"/>
  <c r="W54" i="3"/>
  <c r="X54" i="3"/>
  <c r="V55" i="3"/>
  <c r="W55" i="3"/>
  <c r="X55" i="3"/>
  <c r="V56" i="3"/>
  <c r="W56" i="3"/>
  <c r="X56" i="3"/>
  <c r="V57" i="3"/>
  <c r="W57" i="3"/>
  <c r="X57" i="3"/>
  <c r="V58" i="3"/>
  <c r="W58" i="3"/>
  <c r="X58" i="3"/>
  <c r="V59" i="3"/>
  <c r="W59" i="3"/>
  <c r="X59" i="3"/>
  <c r="V60" i="3"/>
  <c r="W60" i="3"/>
  <c r="X60" i="3"/>
  <c r="V61" i="3"/>
  <c r="W61" i="3"/>
  <c r="X61" i="3"/>
  <c r="V62" i="3"/>
  <c r="W62" i="3"/>
  <c r="X62" i="3"/>
  <c r="V63" i="3"/>
  <c r="W63" i="3"/>
  <c r="X63" i="3"/>
  <c r="V64" i="3"/>
  <c r="W64" i="3"/>
  <c r="X64" i="3"/>
  <c r="V65" i="3"/>
  <c r="W65" i="3"/>
  <c r="X65" i="3"/>
  <c r="V66" i="3"/>
  <c r="W66" i="3"/>
  <c r="X66" i="3"/>
  <c r="V67" i="3"/>
  <c r="W67" i="3"/>
  <c r="X67" i="3"/>
  <c r="V68" i="3"/>
  <c r="W68" i="3"/>
  <c r="X68" i="3"/>
  <c r="V69" i="3"/>
  <c r="W69" i="3"/>
  <c r="X69" i="3"/>
  <c r="V70" i="3"/>
  <c r="W70" i="3"/>
  <c r="X70" i="3"/>
  <c r="V71" i="3"/>
  <c r="W71" i="3"/>
  <c r="X71" i="3"/>
  <c r="V72" i="3"/>
  <c r="W72" i="3"/>
  <c r="X72" i="3"/>
  <c r="V73" i="3"/>
  <c r="W73" i="3"/>
  <c r="X73" i="3"/>
  <c r="V74" i="3"/>
  <c r="W74" i="3"/>
  <c r="X74" i="3"/>
  <c r="V75" i="3"/>
  <c r="W75" i="3"/>
  <c r="X75" i="3"/>
  <c r="V76" i="3"/>
  <c r="W76" i="3"/>
  <c r="X76" i="3"/>
  <c r="V77" i="3"/>
  <c r="W77" i="3"/>
  <c r="X77" i="3"/>
  <c r="V78" i="3"/>
  <c r="W78" i="3"/>
  <c r="X78" i="3"/>
  <c r="V79" i="3"/>
  <c r="W79" i="3"/>
  <c r="X79" i="3"/>
  <c r="V80" i="3"/>
  <c r="W80" i="3"/>
  <c r="X80" i="3"/>
  <c r="V81" i="3"/>
  <c r="W81" i="3"/>
  <c r="X81" i="3"/>
  <c r="V82" i="3"/>
  <c r="W82" i="3"/>
  <c r="X82" i="3"/>
  <c r="V83" i="3"/>
  <c r="W83" i="3"/>
  <c r="X83" i="3"/>
  <c r="V84" i="3"/>
  <c r="W84" i="3"/>
  <c r="X84" i="3"/>
  <c r="V85" i="3"/>
  <c r="W85" i="3"/>
  <c r="X85" i="3"/>
  <c r="V86" i="3"/>
  <c r="W86" i="3"/>
  <c r="X86" i="3"/>
  <c r="V87" i="3"/>
  <c r="W87" i="3"/>
  <c r="X87" i="3"/>
  <c r="V88" i="3"/>
  <c r="W88" i="3"/>
  <c r="X88" i="3"/>
  <c r="V89" i="3"/>
  <c r="W89" i="3"/>
  <c r="X89" i="3"/>
  <c r="V90" i="3"/>
  <c r="W90" i="3"/>
  <c r="X90" i="3"/>
  <c r="V91" i="3"/>
  <c r="W91" i="3"/>
  <c r="X91" i="3"/>
  <c r="V92" i="3"/>
  <c r="W92" i="3"/>
  <c r="X92" i="3"/>
  <c r="V93" i="3"/>
  <c r="W93" i="3"/>
  <c r="X93" i="3"/>
  <c r="V94" i="3"/>
  <c r="W94" i="3"/>
  <c r="X94" i="3"/>
  <c r="V95" i="3"/>
  <c r="W95" i="3"/>
  <c r="X95" i="3"/>
  <c r="V96" i="3"/>
  <c r="W96" i="3"/>
  <c r="X96" i="3"/>
  <c r="V97" i="3"/>
  <c r="W97" i="3"/>
  <c r="X97" i="3"/>
  <c r="V98" i="3"/>
  <c r="W98" i="3"/>
  <c r="X98" i="3"/>
  <c r="V99" i="3"/>
  <c r="W99" i="3"/>
  <c r="X99" i="3"/>
  <c r="V100" i="3"/>
  <c r="W100" i="3"/>
  <c r="X100" i="3"/>
  <c r="V101" i="3"/>
  <c r="W101" i="3"/>
  <c r="X101" i="3"/>
  <c r="V102" i="3"/>
  <c r="W102" i="3"/>
  <c r="X102" i="3"/>
  <c r="V103" i="3"/>
  <c r="W103" i="3"/>
  <c r="X103" i="3"/>
  <c r="V104" i="3"/>
  <c r="W104" i="3"/>
  <c r="X104" i="3"/>
  <c r="V105" i="3"/>
  <c r="W105" i="3"/>
  <c r="X105" i="3"/>
  <c r="V106" i="3"/>
  <c r="W106" i="3"/>
  <c r="X106" i="3"/>
  <c r="V107" i="3"/>
  <c r="W107" i="3"/>
  <c r="X107" i="3"/>
  <c r="V108" i="3"/>
  <c r="W108" i="3"/>
  <c r="X108" i="3"/>
  <c r="V109" i="3"/>
  <c r="W109" i="3"/>
  <c r="X109" i="3"/>
  <c r="V110" i="3"/>
  <c r="W110" i="3"/>
  <c r="X110" i="3"/>
  <c r="V111" i="3"/>
  <c r="W111" i="3"/>
  <c r="X111" i="3"/>
  <c r="V112" i="3"/>
  <c r="W112" i="3"/>
  <c r="X112" i="3"/>
  <c r="V113" i="3"/>
  <c r="W113" i="3"/>
  <c r="X113" i="3"/>
  <c r="V114" i="3"/>
  <c r="W114" i="3"/>
  <c r="X114" i="3"/>
  <c r="V115" i="3"/>
  <c r="W115" i="3"/>
  <c r="X115" i="3"/>
  <c r="V116" i="3"/>
  <c r="W116" i="3"/>
  <c r="X116" i="3"/>
  <c r="V117" i="3"/>
  <c r="W117" i="3"/>
  <c r="X117" i="3"/>
  <c r="V118" i="3"/>
  <c r="W118" i="3"/>
  <c r="X118" i="3"/>
  <c r="V119" i="3"/>
  <c r="W119" i="3"/>
  <c r="X119" i="3"/>
  <c r="V120" i="3"/>
  <c r="W120" i="3"/>
  <c r="X120" i="3"/>
  <c r="V121" i="3"/>
  <c r="W121" i="3"/>
  <c r="X121" i="3"/>
  <c r="V122" i="3"/>
  <c r="W122" i="3"/>
  <c r="X122" i="3"/>
  <c r="V123" i="3"/>
  <c r="W123" i="3"/>
  <c r="X123" i="3"/>
  <c r="V124" i="3"/>
  <c r="W124" i="3"/>
  <c r="X124" i="3"/>
  <c r="V125" i="3"/>
  <c r="W125" i="3"/>
  <c r="X125" i="3"/>
  <c r="V126" i="3"/>
  <c r="W126" i="3"/>
  <c r="X126" i="3"/>
  <c r="V127" i="3"/>
  <c r="W127" i="3"/>
  <c r="X127" i="3"/>
  <c r="V128" i="3"/>
  <c r="W128" i="3"/>
  <c r="X128" i="3"/>
  <c r="V129" i="3"/>
  <c r="W129" i="3"/>
  <c r="X129" i="3"/>
  <c r="V130" i="3"/>
  <c r="W130" i="3"/>
  <c r="X130" i="3"/>
  <c r="V131" i="3"/>
  <c r="W131" i="3"/>
  <c r="X131" i="3"/>
  <c r="V132" i="3"/>
  <c r="W132" i="3"/>
  <c r="X132" i="3"/>
  <c r="V133" i="3"/>
  <c r="W133" i="3"/>
  <c r="X133" i="3"/>
  <c r="V134" i="3"/>
  <c r="W134" i="3"/>
  <c r="X134" i="3"/>
  <c r="V135" i="3"/>
  <c r="W135" i="3"/>
  <c r="X135" i="3"/>
  <c r="V136" i="3"/>
  <c r="W136" i="3"/>
  <c r="X136" i="3"/>
  <c r="V137" i="3"/>
  <c r="W137" i="3"/>
  <c r="X137" i="3"/>
  <c r="V138" i="3"/>
  <c r="W138" i="3"/>
  <c r="X138" i="3"/>
  <c r="V139" i="3"/>
  <c r="W139" i="3"/>
  <c r="X139" i="3"/>
  <c r="V140" i="3"/>
  <c r="W140" i="3"/>
  <c r="X140" i="3"/>
  <c r="V141" i="3"/>
  <c r="W141" i="3"/>
  <c r="X141" i="3"/>
  <c r="V142" i="3"/>
  <c r="W142" i="3"/>
  <c r="X142" i="3"/>
  <c r="V143" i="3"/>
  <c r="W143" i="3"/>
  <c r="X143" i="3"/>
  <c r="V144" i="3"/>
  <c r="W144" i="3"/>
  <c r="X144" i="3"/>
  <c r="V145" i="3"/>
  <c r="W145" i="3"/>
  <c r="X145" i="3"/>
  <c r="V146" i="3"/>
  <c r="W146" i="3"/>
  <c r="X146" i="3"/>
  <c r="V147" i="3"/>
  <c r="W147" i="3"/>
  <c r="X147" i="3"/>
  <c r="V148" i="3"/>
  <c r="W148" i="3"/>
  <c r="X148" i="3"/>
  <c r="V149" i="3"/>
  <c r="W149" i="3"/>
  <c r="X149" i="3"/>
  <c r="V150" i="3"/>
  <c r="W150" i="3"/>
  <c r="X150" i="3"/>
  <c r="V151" i="3"/>
  <c r="W151" i="3"/>
  <c r="X151" i="3"/>
  <c r="V152" i="3"/>
  <c r="W152" i="3"/>
  <c r="X152" i="3"/>
  <c r="V153" i="3"/>
  <c r="W153" i="3"/>
  <c r="X153" i="3"/>
  <c r="V154" i="3"/>
  <c r="W154" i="3"/>
  <c r="X154" i="3"/>
  <c r="V155" i="3"/>
  <c r="W155" i="3"/>
  <c r="X155" i="3"/>
  <c r="V156" i="3"/>
  <c r="W156" i="3"/>
  <c r="X156" i="3"/>
  <c r="V157" i="3"/>
  <c r="W157" i="3"/>
  <c r="X157" i="3"/>
  <c r="V158" i="3"/>
  <c r="W158" i="3"/>
  <c r="X158" i="3"/>
  <c r="V159" i="3"/>
  <c r="W159" i="3"/>
  <c r="X159" i="3"/>
  <c r="V160" i="3"/>
  <c r="W160" i="3"/>
  <c r="X160" i="3"/>
  <c r="P71" i="3"/>
  <c r="Q71" i="3"/>
  <c r="N72" i="3"/>
  <c r="L75" i="3"/>
  <c r="Q75" i="3"/>
  <c r="L76" i="3"/>
  <c r="M76" i="3"/>
  <c r="N80" i="3"/>
  <c r="P80" i="3"/>
  <c r="L84" i="3"/>
  <c r="M84" i="3"/>
  <c r="N84" i="3"/>
  <c r="O84" i="3"/>
  <c r="L85" i="3"/>
  <c r="M85" i="3"/>
  <c r="P85" i="3"/>
  <c r="Q85" i="3"/>
  <c r="L86" i="3"/>
  <c r="M86" i="3"/>
  <c r="N86" i="3"/>
  <c r="L87" i="3"/>
  <c r="N87" i="3"/>
  <c r="O87" i="3"/>
  <c r="P87" i="3"/>
  <c r="Q87" i="3"/>
  <c r="M89" i="3"/>
  <c r="N89" i="3"/>
  <c r="O89" i="3"/>
  <c r="P89" i="3"/>
  <c r="N90" i="3"/>
  <c r="P90" i="3"/>
  <c r="Q90" i="3"/>
  <c r="L91" i="3"/>
  <c r="M91" i="3"/>
  <c r="P91" i="3"/>
  <c r="L94" i="3"/>
  <c r="M94" i="3"/>
  <c r="O94" i="3"/>
  <c r="L95" i="3"/>
  <c r="M95" i="3"/>
  <c r="Q95" i="3"/>
  <c r="L96" i="3"/>
  <c r="M96" i="3"/>
  <c r="N96" i="3"/>
  <c r="L97" i="3"/>
  <c r="N97" i="3"/>
  <c r="N98" i="3"/>
  <c r="O98" i="3"/>
  <c r="M99" i="3"/>
  <c r="N99" i="3"/>
  <c r="O99" i="3"/>
  <c r="P100" i="3"/>
  <c r="Q100" i="3"/>
  <c r="P101" i="3"/>
  <c r="Q101" i="3"/>
  <c r="N102" i="3"/>
  <c r="O102" i="3"/>
  <c r="P102" i="3"/>
  <c r="L103" i="3"/>
  <c r="P103" i="3"/>
  <c r="L104" i="3"/>
  <c r="M104" i="3"/>
  <c r="N104" i="3"/>
  <c r="O104" i="3"/>
  <c r="L106" i="3"/>
  <c r="M106" i="3"/>
  <c r="Q107" i="3"/>
  <c r="N108" i="3"/>
  <c r="O108" i="3"/>
  <c r="L113" i="3"/>
  <c r="P113" i="3"/>
  <c r="L114" i="3"/>
  <c r="L117" i="3"/>
  <c r="N117" i="3"/>
  <c r="O117" i="3"/>
  <c r="P117" i="3"/>
  <c r="Q117" i="3"/>
  <c r="N118" i="3"/>
  <c r="O118" i="3"/>
  <c r="Q118" i="3"/>
  <c r="L119" i="3"/>
  <c r="M119" i="3"/>
  <c r="N119" i="3"/>
  <c r="O119" i="3"/>
  <c r="P119" i="3"/>
  <c r="N120" i="3"/>
  <c r="P120" i="3"/>
  <c r="Q120" i="3"/>
  <c r="M122" i="3"/>
  <c r="N122" i="3"/>
  <c r="O122" i="3"/>
  <c r="P122" i="3"/>
  <c r="Q122" i="3"/>
  <c r="L123" i="3"/>
  <c r="P123" i="3"/>
  <c r="L124" i="3"/>
  <c r="M124" i="3"/>
  <c r="L127" i="3"/>
  <c r="N127" i="3"/>
  <c r="O127" i="3"/>
  <c r="P127" i="3"/>
  <c r="Q127" i="3"/>
  <c r="N128" i="3"/>
  <c r="O128" i="3"/>
  <c r="Q128" i="3"/>
  <c r="L131" i="3"/>
  <c r="M131" i="3"/>
  <c r="P131" i="3"/>
  <c r="Q131" i="3"/>
  <c r="M132" i="3"/>
  <c r="N132" i="3"/>
  <c r="O132" i="3"/>
  <c r="P132" i="3"/>
  <c r="Q132" i="3"/>
  <c r="L133" i="3"/>
  <c r="P133" i="3"/>
  <c r="L134" i="3"/>
  <c r="M134" i="3"/>
  <c r="N134" i="3"/>
  <c r="L136" i="3"/>
  <c r="M136" i="3"/>
  <c r="N136" i="3"/>
  <c r="O137" i="3"/>
  <c r="P137" i="3"/>
  <c r="N138" i="3"/>
  <c r="O138" i="3"/>
  <c r="Q138" i="3"/>
  <c r="L139" i="3"/>
  <c r="M139" i="3"/>
  <c r="N139" i="3"/>
  <c r="N142" i="3"/>
  <c r="O142" i="3"/>
  <c r="P142" i="3"/>
  <c r="L143" i="3"/>
  <c r="P143" i="3"/>
  <c r="L144" i="3"/>
  <c r="M144" i="3"/>
  <c r="N144" i="3"/>
  <c r="O144" i="3"/>
  <c r="M146" i="3"/>
  <c r="N146" i="3"/>
  <c r="L147" i="3"/>
  <c r="O147" i="3"/>
  <c r="P147" i="3"/>
  <c r="Q147" i="3"/>
  <c r="O148" i="3"/>
  <c r="Q148" i="3"/>
  <c r="O149" i="3"/>
  <c r="N150" i="3"/>
  <c r="P150" i="3"/>
  <c r="Q150" i="3"/>
  <c r="L151" i="3"/>
  <c r="M151" i="3"/>
  <c r="P151" i="3"/>
  <c r="Q151" i="3"/>
  <c r="M152" i="3"/>
  <c r="N152" i="3"/>
  <c r="O152" i="3"/>
  <c r="P152" i="3"/>
  <c r="Q152" i="3"/>
  <c r="O154" i="3"/>
  <c r="L155" i="3"/>
  <c r="M155" i="3"/>
  <c r="O155" i="3"/>
  <c r="P155" i="3"/>
  <c r="Q155" i="3"/>
  <c r="L156" i="3"/>
  <c r="N156" i="3"/>
  <c r="P159" i="3"/>
  <c r="L164" i="3"/>
  <c r="M164" i="3"/>
  <c r="N164" i="3"/>
  <c r="O164" i="3"/>
  <c r="L165" i="3"/>
  <c r="M165" i="3"/>
  <c r="L166" i="3"/>
  <c r="M166" i="3"/>
  <c r="N166" i="3"/>
  <c r="L167" i="3"/>
  <c r="N167" i="3"/>
  <c r="O167" i="3"/>
  <c r="P167" i="3"/>
  <c r="Q167" i="3"/>
  <c r="L169" i="3"/>
  <c r="M169" i="3"/>
  <c r="N169" i="3"/>
  <c r="O169" i="3"/>
  <c r="P169" i="3"/>
  <c r="N170" i="3"/>
  <c r="M171" i="3"/>
  <c r="P171" i="3"/>
  <c r="O172" i="3"/>
  <c r="Q172" i="3"/>
  <c r="L174" i="3"/>
  <c r="M174" i="3"/>
  <c r="N174" i="3"/>
  <c r="O174" i="3"/>
  <c r="L175" i="3"/>
  <c r="M175" i="3"/>
  <c r="O175" i="3"/>
  <c r="N178" i="3"/>
  <c r="O178" i="3"/>
  <c r="Q178" i="3"/>
  <c r="L179" i="3"/>
  <c r="M179" i="3"/>
  <c r="N179" i="3"/>
  <c r="O179" i="3"/>
  <c r="P179" i="3"/>
  <c r="N180" i="3"/>
  <c r="P180" i="3"/>
  <c r="L183" i="3"/>
  <c r="P183" i="3"/>
  <c r="L184" i="3"/>
  <c r="M184" i="3"/>
  <c r="N184" i="3"/>
  <c r="O184" i="3"/>
  <c r="L185" i="3"/>
  <c r="M185" i="3"/>
  <c r="O185" i="3"/>
  <c r="P185" i="3"/>
  <c r="N188" i="3"/>
  <c r="O188" i="3"/>
  <c r="Q188" i="3"/>
  <c r="N190" i="3"/>
  <c r="P190" i="3"/>
  <c r="Q190" i="3"/>
  <c r="P193" i="3"/>
  <c r="L194" i="3"/>
  <c r="M194" i="3"/>
  <c r="O194" i="3"/>
  <c r="L195" i="3"/>
  <c r="M195" i="3"/>
  <c r="O195" i="3"/>
  <c r="P195" i="3"/>
  <c r="Q195" i="3"/>
  <c r="L197" i="3"/>
  <c r="N197" i="3"/>
  <c r="P197" i="3"/>
  <c r="Q197" i="3"/>
  <c r="N198" i="3"/>
  <c r="O198" i="3"/>
  <c r="Q198" i="3"/>
  <c r="L199" i="3"/>
  <c r="M199" i="3"/>
  <c r="N199" i="3"/>
  <c r="O199" i="3"/>
  <c r="P199" i="3"/>
  <c r="N200" i="3"/>
  <c r="P200" i="3"/>
  <c r="Q200" i="3"/>
  <c r="L201" i="3"/>
  <c r="M201" i="3"/>
  <c r="N201" i="3"/>
  <c r="O201" i="3"/>
  <c r="P201" i="3"/>
  <c r="Q201" i="3"/>
  <c r="L202" i="3"/>
  <c r="M202" i="3"/>
  <c r="N202" i="3"/>
  <c r="O202" i="3"/>
  <c r="P202" i="3"/>
  <c r="Q202" i="3"/>
  <c r="L203" i="3"/>
  <c r="M203" i="3"/>
  <c r="N203" i="3"/>
  <c r="O203" i="3"/>
  <c r="P203" i="3"/>
  <c r="Q203" i="3"/>
  <c r="L204" i="3"/>
  <c r="M204" i="3"/>
  <c r="N204" i="3"/>
  <c r="O204" i="3"/>
  <c r="P204" i="3"/>
  <c r="Q204" i="3"/>
  <c r="L205" i="3"/>
  <c r="M205" i="3"/>
  <c r="N205" i="3"/>
  <c r="O205" i="3"/>
  <c r="P205" i="3"/>
  <c r="Q205" i="3"/>
  <c r="L206" i="3"/>
  <c r="M206" i="3"/>
  <c r="N206" i="3"/>
  <c r="O206" i="3"/>
  <c r="P206" i="3"/>
  <c r="Q206" i="3"/>
  <c r="L207" i="3"/>
  <c r="M207" i="3"/>
  <c r="N207" i="3"/>
  <c r="O207" i="3"/>
  <c r="P207" i="3"/>
  <c r="Q207" i="3"/>
  <c r="L208" i="3"/>
  <c r="M208" i="3"/>
  <c r="N208" i="3"/>
  <c r="O208" i="3"/>
  <c r="P208" i="3"/>
  <c r="Q208" i="3"/>
  <c r="L209" i="3"/>
  <c r="M209" i="3"/>
  <c r="N209" i="3"/>
  <c r="O209" i="3"/>
  <c r="P209" i="3"/>
  <c r="Q209" i="3"/>
  <c r="L210" i="3"/>
  <c r="M210" i="3"/>
  <c r="N210" i="3"/>
  <c r="O210" i="3"/>
  <c r="P210" i="3"/>
  <c r="Q210" i="3"/>
  <c r="L211" i="3"/>
  <c r="M211" i="3"/>
  <c r="N211" i="3"/>
  <c r="O211" i="3"/>
  <c r="P211" i="3"/>
  <c r="Q211" i="3"/>
  <c r="L212" i="3"/>
  <c r="M212" i="3"/>
  <c r="N212" i="3"/>
  <c r="O212" i="3"/>
  <c r="P212" i="3"/>
  <c r="Q212" i="3"/>
  <c r="L213" i="3"/>
  <c r="M213" i="3"/>
  <c r="N213" i="3"/>
  <c r="O213" i="3"/>
  <c r="P213" i="3"/>
  <c r="Q213" i="3"/>
  <c r="L214" i="3"/>
  <c r="M214" i="3"/>
  <c r="N214" i="3"/>
  <c r="O214" i="3"/>
  <c r="P214" i="3"/>
  <c r="Q214" i="3"/>
  <c r="L215" i="3"/>
  <c r="M215" i="3"/>
  <c r="N215" i="3"/>
  <c r="O215" i="3"/>
  <c r="P215" i="3"/>
  <c r="Q215" i="3"/>
  <c r="L216" i="3"/>
  <c r="M216" i="3"/>
  <c r="N216" i="3"/>
  <c r="O216" i="3"/>
  <c r="P216" i="3"/>
  <c r="Q216" i="3"/>
  <c r="L217" i="3"/>
  <c r="M217" i="3"/>
  <c r="N217" i="3"/>
  <c r="O217" i="3"/>
  <c r="P217" i="3"/>
  <c r="Q217" i="3"/>
  <c r="L218" i="3"/>
  <c r="M218" i="3"/>
  <c r="N218" i="3"/>
  <c r="O218" i="3"/>
  <c r="P218" i="3"/>
  <c r="Q218" i="3"/>
  <c r="L219" i="3"/>
  <c r="M219" i="3"/>
  <c r="N219" i="3"/>
  <c r="O219" i="3"/>
  <c r="P219" i="3"/>
  <c r="Q219" i="3"/>
  <c r="L220" i="3"/>
  <c r="M220" i="3"/>
  <c r="N220" i="3"/>
  <c r="O220" i="3"/>
  <c r="P220" i="3"/>
  <c r="Q220" i="3"/>
  <c r="L221" i="3"/>
  <c r="M221" i="3"/>
  <c r="N221" i="3"/>
  <c r="O221" i="3"/>
  <c r="P221" i="3"/>
  <c r="Q221" i="3"/>
  <c r="L222" i="3"/>
  <c r="M222" i="3"/>
  <c r="N222" i="3"/>
  <c r="O222" i="3"/>
  <c r="P222" i="3"/>
  <c r="Q222" i="3"/>
  <c r="L223" i="3"/>
  <c r="M223" i="3"/>
  <c r="N223" i="3"/>
  <c r="O223" i="3"/>
  <c r="P223" i="3"/>
  <c r="Q223" i="3"/>
  <c r="L224" i="3"/>
  <c r="M224" i="3"/>
  <c r="N224" i="3"/>
  <c r="O224" i="3"/>
  <c r="P224" i="3"/>
  <c r="Q224" i="3"/>
  <c r="L225" i="3"/>
  <c r="M225" i="3"/>
  <c r="N225" i="3"/>
  <c r="O225" i="3"/>
  <c r="P225" i="3"/>
  <c r="Q225" i="3"/>
  <c r="L226" i="3"/>
  <c r="M226" i="3"/>
  <c r="N226" i="3"/>
  <c r="O226" i="3"/>
  <c r="P226" i="3"/>
  <c r="Q226" i="3"/>
  <c r="L227" i="3"/>
  <c r="M227" i="3"/>
  <c r="N227" i="3"/>
  <c r="O227" i="3"/>
  <c r="P227" i="3"/>
  <c r="Q227" i="3"/>
  <c r="L228" i="3"/>
  <c r="M228" i="3"/>
  <c r="N228" i="3"/>
  <c r="O228" i="3"/>
  <c r="P228" i="3"/>
  <c r="Q228" i="3"/>
  <c r="L229" i="3"/>
  <c r="M229" i="3"/>
  <c r="N229" i="3"/>
  <c r="O229" i="3"/>
  <c r="P229" i="3"/>
  <c r="Q229" i="3"/>
  <c r="L230" i="3"/>
  <c r="M230" i="3"/>
  <c r="N230" i="3"/>
  <c r="O230" i="3"/>
  <c r="P230" i="3"/>
  <c r="Q230" i="3"/>
  <c r="L231" i="3"/>
  <c r="M231" i="3"/>
  <c r="N231" i="3"/>
  <c r="O231" i="3"/>
  <c r="P231" i="3"/>
  <c r="Q231" i="3"/>
  <c r="L232" i="3"/>
  <c r="M232" i="3"/>
  <c r="N232" i="3"/>
  <c r="O232" i="3"/>
  <c r="P232" i="3"/>
  <c r="Q232" i="3"/>
  <c r="L233" i="3"/>
  <c r="M233" i="3"/>
  <c r="N233" i="3"/>
  <c r="O233" i="3"/>
  <c r="P233" i="3"/>
  <c r="Q233" i="3"/>
  <c r="L234" i="3"/>
  <c r="M234" i="3"/>
  <c r="N234" i="3"/>
  <c r="O234" i="3"/>
  <c r="P234" i="3"/>
  <c r="Q234" i="3"/>
  <c r="L235" i="3"/>
  <c r="M235" i="3"/>
  <c r="N235" i="3"/>
  <c r="O235" i="3"/>
  <c r="P235" i="3"/>
  <c r="Q235" i="3"/>
  <c r="L236" i="3"/>
  <c r="M236" i="3"/>
  <c r="N236" i="3"/>
  <c r="O236" i="3"/>
  <c r="P236" i="3"/>
  <c r="Q236" i="3"/>
  <c r="L237" i="3"/>
  <c r="M237" i="3"/>
  <c r="N237" i="3"/>
  <c r="O237" i="3"/>
  <c r="P237" i="3"/>
  <c r="Q237" i="3"/>
  <c r="L238" i="3"/>
  <c r="M238" i="3"/>
  <c r="N238" i="3"/>
  <c r="O238" i="3"/>
  <c r="P238" i="3"/>
  <c r="Q238" i="3"/>
  <c r="L239" i="3"/>
  <c r="M239" i="3"/>
  <c r="N239" i="3"/>
  <c r="O239" i="3"/>
  <c r="P239" i="3"/>
  <c r="Q239" i="3"/>
  <c r="L240" i="3"/>
  <c r="M240" i="3"/>
  <c r="N240" i="3"/>
  <c r="O240" i="3"/>
  <c r="P240" i="3"/>
  <c r="Q240" i="3"/>
  <c r="L241" i="3"/>
  <c r="M241" i="3"/>
  <c r="N241" i="3"/>
  <c r="O241" i="3"/>
  <c r="P241" i="3"/>
  <c r="Q241" i="3"/>
  <c r="L242" i="3"/>
  <c r="M242" i="3"/>
  <c r="N242" i="3"/>
  <c r="O242" i="3"/>
  <c r="P242" i="3"/>
  <c r="Q242" i="3"/>
  <c r="L243" i="3"/>
  <c r="M243" i="3"/>
  <c r="N243" i="3"/>
  <c r="O243" i="3"/>
  <c r="P243" i="3"/>
  <c r="Q243" i="3"/>
  <c r="L244" i="3"/>
  <c r="M244" i="3"/>
  <c r="N244" i="3"/>
  <c r="O244" i="3"/>
  <c r="P244" i="3"/>
  <c r="Q244" i="3"/>
  <c r="L245" i="3"/>
  <c r="M245" i="3"/>
  <c r="N245" i="3"/>
  <c r="O245" i="3"/>
  <c r="P245" i="3"/>
  <c r="Q245" i="3"/>
  <c r="L246" i="3"/>
  <c r="M246" i="3"/>
  <c r="N246" i="3"/>
  <c r="O246" i="3"/>
  <c r="P246" i="3"/>
  <c r="Q246" i="3"/>
  <c r="L247" i="3"/>
  <c r="M247" i="3"/>
  <c r="N247" i="3"/>
  <c r="O247" i="3"/>
  <c r="P247" i="3"/>
  <c r="Q247" i="3"/>
  <c r="L248" i="3"/>
  <c r="M248" i="3"/>
  <c r="N248" i="3"/>
  <c r="O248" i="3"/>
  <c r="P248" i="3"/>
  <c r="Q248" i="3"/>
  <c r="L249" i="3"/>
  <c r="M249" i="3"/>
  <c r="N249" i="3"/>
  <c r="O249" i="3"/>
  <c r="P249" i="3"/>
  <c r="Q249" i="3"/>
  <c r="L250" i="3"/>
  <c r="M250" i="3"/>
  <c r="N250" i="3"/>
  <c r="O250" i="3"/>
  <c r="P250" i="3"/>
  <c r="Q250" i="3"/>
  <c r="F43" i="1"/>
  <c r="F44" i="1"/>
  <c r="F45" i="1"/>
  <c r="F46" i="1"/>
  <c r="F47" i="1"/>
  <c r="F48" i="1"/>
  <c r="F62" i="1"/>
  <c r="F63" i="1"/>
  <c r="F64" i="1"/>
  <c r="F65" i="1"/>
  <c r="F66" i="1"/>
  <c r="F67" i="1"/>
  <c r="F68" i="1"/>
  <c r="F69" i="1"/>
  <c r="F70" i="1"/>
  <c r="Y179" i="3"/>
  <c r="Y180" i="3"/>
  <c r="Y181" i="3"/>
  <c r="Y182" i="3"/>
  <c r="Y183" i="3"/>
  <c r="Y184" i="3"/>
  <c r="Y185" i="3"/>
  <c r="W221" i="3"/>
  <c r="W222" i="3"/>
  <c r="W223" i="3"/>
  <c r="W224" i="3"/>
  <c r="W225" i="3"/>
  <c r="W226" i="3"/>
  <c r="W227" i="3"/>
  <c r="W228" i="3"/>
  <c r="W229" i="3"/>
  <c r="W230" i="3"/>
  <c r="W231" i="3"/>
  <c r="W232" i="3"/>
  <c r="W233" i="3"/>
  <c r="W234" i="3"/>
  <c r="W235" i="3"/>
  <c r="W236" i="3"/>
  <c r="W237" i="3"/>
  <c r="W238" i="3"/>
  <c r="W239" i="3"/>
  <c r="W240" i="3"/>
  <c r="W241" i="3"/>
  <c r="W242" i="3"/>
  <c r="W243" i="3"/>
  <c r="W244" i="3"/>
  <c r="W245" i="3"/>
  <c r="W246" i="3"/>
  <c r="W247" i="3"/>
  <c r="W248" i="3"/>
  <c r="W249" i="3"/>
  <c r="W250" i="3"/>
  <c r="W251" i="3"/>
  <c r="W252" i="3"/>
  <c r="W253" i="3"/>
  <c r="W254" i="3"/>
  <c r="W255" i="3"/>
  <c r="W258" i="3"/>
  <c r="X221" i="3"/>
  <c r="X222" i="3"/>
  <c r="X223" i="3"/>
  <c r="X224" i="3"/>
  <c r="X225" i="3"/>
  <c r="X226" i="3"/>
  <c r="X227" i="3"/>
  <c r="X228" i="3"/>
  <c r="X229" i="3"/>
  <c r="X230" i="3"/>
  <c r="X231" i="3"/>
  <c r="X232" i="3"/>
  <c r="X233" i="3"/>
  <c r="X234" i="3"/>
  <c r="X235" i="3"/>
  <c r="X236" i="3"/>
  <c r="X237" i="3"/>
  <c r="X238" i="3"/>
  <c r="X239" i="3"/>
  <c r="X240" i="3"/>
  <c r="X241" i="3"/>
  <c r="X242" i="3"/>
  <c r="X243" i="3"/>
  <c r="X244" i="3"/>
  <c r="X245" i="3"/>
  <c r="X246" i="3"/>
  <c r="X247" i="3"/>
  <c r="X248" i="3"/>
  <c r="X249" i="3"/>
  <c r="X250" i="3"/>
  <c r="X251" i="3"/>
  <c r="X252" i="3"/>
  <c r="X253" i="3"/>
  <c r="X254" i="3"/>
  <c r="X255" i="3"/>
  <c r="X258" i="3"/>
  <c r="X2" i="3"/>
  <c r="W2" i="3"/>
  <c r="V2" i="3"/>
  <c r="G38" i="3"/>
  <c r="H38" i="3"/>
  <c r="K38" i="3" s="1"/>
  <c r="L38" i="3" s="1"/>
  <c r="J38" i="3"/>
  <c r="G39" i="3"/>
  <c r="H39" i="3"/>
  <c r="K39" i="3" s="1"/>
  <c r="J39" i="3"/>
  <c r="G40" i="3"/>
  <c r="H40" i="3"/>
  <c r="K40" i="3" s="1"/>
  <c r="L40" i="3" s="1"/>
  <c r="J40" i="3"/>
  <c r="G41" i="3"/>
  <c r="H41" i="3"/>
  <c r="K41" i="3" s="1"/>
  <c r="J41" i="3"/>
  <c r="G42" i="3"/>
  <c r="H42" i="3"/>
  <c r="K42" i="3" s="1"/>
  <c r="O42" i="3" s="1"/>
  <c r="J42" i="3"/>
  <c r="G43" i="3"/>
  <c r="H43" i="3"/>
  <c r="I43" i="3" s="1"/>
  <c r="J43" i="3"/>
  <c r="G44" i="3"/>
  <c r="H44" i="3"/>
  <c r="I44" i="3" s="1"/>
  <c r="J44" i="3"/>
  <c r="G45" i="3"/>
  <c r="H45" i="3"/>
  <c r="K45" i="3" s="1"/>
  <c r="L45" i="3" s="1"/>
  <c r="J45" i="3"/>
  <c r="G46" i="3"/>
  <c r="H46" i="3"/>
  <c r="I46" i="3" s="1"/>
  <c r="J46" i="3"/>
  <c r="G47" i="3"/>
  <c r="H47" i="3"/>
  <c r="K47" i="3" s="1"/>
  <c r="M47" i="3" s="1"/>
  <c r="J47" i="3"/>
  <c r="G48" i="3"/>
  <c r="H48" i="3"/>
  <c r="K48" i="3" s="1"/>
  <c r="J48" i="3"/>
  <c r="G49" i="3"/>
  <c r="H49" i="3"/>
  <c r="I49" i="3" s="1"/>
  <c r="J49" i="3"/>
  <c r="G50" i="3"/>
  <c r="H50" i="3"/>
  <c r="K50" i="3" s="1"/>
  <c r="L50" i="3" s="1"/>
  <c r="J50" i="3"/>
  <c r="G51" i="3"/>
  <c r="H51" i="3"/>
  <c r="K51" i="3" s="1"/>
  <c r="J51" i="3"/>
  <c r="G52" i="3"/>
  <c r="H52" i="3"/>
  <c r="I52" i="3" s="1"/>
  <c r="J52" i="3"/>
  <c r="G53" i="3"/>
  <c r="H53" i="3"/>
  <c r="I53" i="3" s="1"/>
  <c r="J53" i="3"/>
  <c r="G54" i="3"/>
  <c r="H54" i="3"/>
  <c r="I54" i="3" s="1"/>
  <c r="J54" i="3"/>
  <c r="G55" i="3"/>
  <c r="H55" i="3"/>
  <c r="K55" i="3" s="1"/>
  <c r="L55" i="3" s="1"/>
  <c r="J55" i="3"/>
  <c r="G56" i="3"/>
  <c r="H56" i="3"/>
  <c r="I56" i="3" s="1"/>
  <c r="J56" i="3"/>
  <c r="G57" i="3"/>
  <c r="H57" i="3"/>
  <c r="K57" i="3" s="1"/>
  <c r="P57" i="3" s="1"/>
  <c r="J57" i="3"/>
  <c r="G58" i="3"/>
  <c r="H58" i="3"/>
  <c r="K58" i="3" s="1"/>
  <c r="L58" i="3" s="1"/>
  <c r="J58" i="3"/>
  <c r="G59" i="3"/>
  <c r="H59" i="3"/>
  <c r="K59" i="3" s="1"/>
  <c r="P59" i="3" s="1"/>
  <c r="J59" i="3"/>
  <c r="G60" i="3"/>
  <c r="H60" i="3"/>
  <c r="K60" i="3" s="1"/>
  <c r="P60" i="3" s="1"/>
  <c r="J60" i="3"/>
  <c r="G61" i="3"/>
  <c r="H61" i="3"/>
  <c r="K61" i="3" s="1"/>
  <c r="J61" i="3"/>
  <c r="G62" i="3"/>
  <c r="H62" i="3"/>
  <c r="I62" i="3" s="1"/>
  <c r="J62" i="3"/>
  <c r="G63" i="3"/>
  <c r="H63" i="3"/>
  <c r="K63" i="3" s="1"/>
  <c r="M63" i="3" s="1"/>
  <c r="J63" i="3"/>
  <c r="G64" i="3"/>
  <c r="H64" i="3"/>
  <c r="K64" i="3" s="1"/>
  <c r="N64" i="3" s="1"/>
  <c r="J64" i="3"/>
  <c r="G65" i="3"/>
  <c r="H65" i="3"/>
  <c r="K65" i="3" s="1"/>
  <c r="L65" i="3" s="1"/>
  <c r="J65" i="3"/>
  <c r="G66" i="3"/>
  <c r="H66" i="3"/>
  <c r="I66" i="3" s="1"/>
  <c r="J66" i="3"/>
  <c r="G67" i="3"/>
  <c r="H67" i="3"/>
  <c r="K67" i="3" s="1"/>
  <c r="M67" i="3" s="1"/>
  <c r="J67" i="3"/>
  <c r="G68" i="3"/>
  <c r="H68" i="3"/>
  <c r="I68" i="3" s="1"/>
  <c r="J68" i="3"/>
  <c r="G69" i="3"/>
  <c r="H69" i="3"/>
  <c r="K69" i="3" s="1"/>
  <c r="M69" i="3" s="1"/>
  <c r="J69" i="3"/>
  <c r="J101" i="2"/>
  <c r="K100" i="1"/>
  <c r="J100" i="1"/>
  <c r="I100" i="1"/>
  <c r="H100" i="1"/>
  <c r="G100" i="1"/>
  <c r="H10" i="3"/>
  <c r="I10" i="3" s="1"/>
  <c r="H11" i="3"/>
  <c r="I11" i="3" s="1"/>
  <c r="H12" i="3"/>
  <c r="K12" i="3" s="1"/>
  <c r="L12" i="3" s="1"/>
  <c r="H13" i="3"/>
  <c r="I13" i="3" s="1"/>
  <c r="H14" i="3"/>
  <c r="I14" i="3" s="1"/>
  <c r="H15" i="3"/>
  <c r="I15" i="3" s="1"/>
  <c r="H16" i="3"/>
  <c r="I16" i="3" s="1"/>
  <c r="H17" i="3"/>
  <c r="I17" i="3" s="1"/>
  <c r="H18" i="3"/>
  <c r="I18" i="3" s="1"/>
  <c r="H19" i="3"/>
  <c r="I19" i="3" s="1"/>
  <c r="H20" i="3"/>
  <c r="I20" i="3" s="1"/>
  <c r="H21" i="3"/>
  <c r="I21" i="3" s="1"/>
  <c r="H22" i="3"/>
  <c r="I22" i="3" s="1"/>
  <c r="H23" i="3"/>
  <c r="I23" i="3" s="1"/>
  <c r="H24" i="3"/>
  <c r="I24" i="3" s="1"/>
  <c r="H25" i="3"/>
  <c r="I25" i="3" s="1"/>
  <c r="H26" i="3"/>
  <c r="I26" i="3" s="1"/>
  <c r="H27" i="3"/>
  <c r="I27" i="3" s="1"/>
  <c r="H28" i="3"/>
  <c r="I28" i="3" s="1"/>
  <c r="H29" i="3"/>
  <c r="I29" i="3" s="1"/>
  <c r="H30" i="3"/>
  <c r="I30" i="3" s="1"/>
  <c r="H31" i="3"/>
  <c r="I31" i="3" s="1"/>
  <c r="H32" i="3"/>
  <c r="I32" i="3" s="1"/>
  <c r="H33" i="3"/>
  <c r="I33" i="3" s="1"/>
  <c r="H34" i="3"/>
  <c r="I34" i="3" s="1"/>
  <c r="H35" i="3"/>
  <c r="I35" i="3" s="1"/>
  <c r="H36" i="3"/>
  <c r="I36" i="3" s="1"/>
  <c r="H37" i="3"/>
  <c r="I37" i="3" s="1"/>
  <c r="H3" i="3"/>
  <c r="K3" i="3" s="1"/>
  <c r="M3" i="3" s="1"/>
  <c r="H4" i="3"/>
  <c r="I4" i="3" s="1"/>
  <c r="H5" i="3"/>
  <c r="I5" i="3" s="1"/>
  <c r="H6" i="3"/>
  <c r="I6" i="3" s="1"/>
  <c r="H7" i="3"/>
  <c r="I7" i="3" s="1"/>
  <c r="H8" i="3"/>
  <c r="I8" i="3" s="1"/>
  <c r="H9" i="3"/>
  <c r="I9" i="3" s="1"/>
  <c r="H2" i="3"/>
  <c r="I2" i="3" s="1"/>
  <c r="G3" i="3"/>
  <c r="G4" i="3"/>
  <c r="G5" i="3"/>
  <c r="G6" i="3"/>
  <c r="G7" i="3"/>
  <c r="G8" i="3"/>
  <c r="G9" i="3"/>
  <c r="G10" i="3"/>
  <c r="G11" i="3"/>
  <c r="G12" i="3"/>
  <c r="G13" i="3"/>
  <c r="G14" i="3"/>
  <c r="G15" i="3"/>
  <c r="G16" i="3"/>
  <c r="G17" i="3"/>
  <c r="G18" i="3"/>
  <c r="G19" i="3"/>
  <c r="G20" i="3"/>
  <c r="G21" i="3"/>
  <c r="G22" i="3"/>
  <c r="G23" i="3"/>
  <c r="G24" i="3"/>
  <c r="G25" i="3"/>
  <c r="G26" i="3"/>
  <c r="G27" i="3"/>
  <c r="G28" i="3"/>
  <c r="G29" i="3"/>
  <c r="G30" i="3"/>
  <c r="G31" i="3"/>
  <c r="G32" i="3"/>
  <c r="G33" i="3"/>
  <c r="G34" i="3"/>
  <c r="G35" i="3"/>
  <c r="G36" i="3"/>
  <c r="G37" i="3"/>
  <c r="G2" i="3"/>
  <c r="J3" i="3"/>
  <c r="J4" i="3"/>
  <c r="J5" i="3"/>
  <c r="J6" i="3"/>
  <c r="J7" i="3"/>
  <c r="J8" i="3"/>
  <c r="J9" i="3"/>
  <c r="J10" i="3"/>
  <c r="J11" i="3"/>
  <c r="J12" i="3"/>
  <c r="J13" i="3"/>
  <c r="J14" i="3"/>
  <c r="J15" i="3"/>
  <c r="J16" i="3"/>
  <c r="J17" i="3"/>
  <c r="J18" i="3"/>
  <c r="J19" i="3"/>
  <c r="J20" i="3"/>
  <c r="J21" i="3"/>
  <c r="J22" i="3"/>
  <c r="J23" i="3"/>
  <c r="J24" i="3"/>
  <c r="J25" i="3"/>
  <c r="J26" i="3"/>
  <c r="J27" i="3"/>
  <c r="J28" i="3"/>
  <c r="J29" i="3"/>
  <c r="J30" i="3"/>
  <c r="J31" i="3"/>
  <c r="J32" i="3"/>
  <c r="J33" i="3"/>
  <c r="J34" i="3"/>
  <c r="J35" i="3"/>
  <c r="J36" i="3"/>
  <c r="J37" i="3"/>
  <c r="J2" i="3"/>
  <c r="M71" i="3" l="1"/>
  <c r="Q70" i="3"/>
  <c r="P70" i="3"/>
  <c r="P75" i="3"/>
  <c r="I70" i="3"/>
  <c r="I74" i="3"/>
  <c r="P72" i="3"/>
  <c r="Q72" i="3"/>
  <c r="N121" i="3"/>
  <c r="O121" i="3"/>
  <c r="L121" i="3"/>
  <c r="M121" i="3"/>
  <c r="P121" i="3"/>
  <c r="Q121" i="3"/>
  <c r="N161" i="3"/>
  <c r="O161" i="3"/>
  <c r="M161" i="3"/>
  <c r="L161" i="3"/>
  <c r="P161" i="3"/>
  <c r="Q161" i="3"/>
  <c r="N141" i="3"/>
  <c r="O141" i="3"/>
  <c r="Q141" i="3"/>
  <c r="P141" i="3"/>
  <c r="L141" i="3"/>
  <c r="M141" i="3"/>
  <c r="N145" i="3"/>
  <c r="L145" i="3"/>
  <c r="O145" i="3"/>
  <c r="M145" i="3"/>
  <c r="P145" i="3"/>
  <c r="Q145" i="3"/>
  <c r="M77" i="3"/>
  <c r="O77" i="3"/>
  <c r="N77" i="3"/>
  <c r="L77" i="3"/>
  <c r="P77" i="3"/>
  <c r="Q77" i="3"/>
  <c r="M173" i="3"/>
  <c r="N173" i="3"/>
  <c r="O173" i="3"/>
  <c r="Q173" i="3"/>
  <c r="P173" i="3"/>
  <c r="L173" i="3"/>
  <c r="M93" i="3"/>
  <c r="N93" i="3"/>
  <c r="O93" i="3"/>
  <c r="Q93" i="3"/>
  <c r="L93" i="3"/>
  <c r="P93" i="3"/>
  <c r="Q129" i="3"/>
  <c r="N129" i="3"/>
  <c r="P129" i="3"/>
  <c r="O129" i="3"/>
  <c r="L129" i="3"/>
  <c r="M129" i="3"/>
  <c r="N81" i="3"/>
  <c r="O81" i="3"/>
  <c r="L81" i="3"/>
  <c r="M81" i="3"/>
  <c r="P81" i="3"/>
  <c r="Q81" i="3"/>
  <c r="Q189" i="3"/>
  <c r="L189" i="3"/>
  <c r="N189" i="3"/>
  <c r="O189" i="3"/>
  <c r="P189" i="3"/>
  <c r="M189" i="3"/>
  <c r="M157" i="3"/>
  <c r="L157" i="3"/>
  <c r="N157" i="3"/>
  <c r="P157" i="3"/>
  <c r="Q157" i="3"/>
  <c r="O157" i="3"/>
  <c r="Q109" i="3"/>
  <c r="L109" i="3"/>
  <c r="M109" i="3"/>
  <c r="O109" i="3"/>
  <c r="N109" i="3"/>
  <c r="P109" i="3"/>
  <c r="M79" i="3"/>
  <c r="P73" i="3"/>
  <c r="O186" i="3"/>
  <c r="P186" i="3"/>
  <c r="Q186" i="3"/>
  <c r="O106" i="3"/>
  <c r="P106" i="3"/>
  <c r="Q106" i="3"/>
  <c r="L92" i="3"/>
  <c r="M92" i="3"/>
  <c r="Q168" i="3"/>
  <c r="L153" i="3"/>
  <c r="Q142" i="3"/>
  <c r="Q137" i="3"/>
  <c r="N106" i="3"/>
  <c r="L79" i="3"/>
  <c r="L200" i="3"/>
  <c r="M200" i="3"/>
  <c r="O200" i="3"/>
  <c r="P134" i="3"/>
  <c r="Q134" i="3"/>
  <c r="L120" i="3"/>
  <c r="M120" i="3"/>
  <c r="O120" i="3"/>
  <c r="L112" i="3"/>
  <c r="M112" i="3"/>
  <c r="O159" i="3"/>
  <c r="P154" i="3"/>
  <c r="Q154" i="3"/>
  <c r="L140" i="3"/>
  <c r="M140" i="3"/>
  <c r="O140" i="3"/>
  <c r="P74" i="3"/>
  <c r="Q74" i="3"/>
  <c r="N159" i="3"/>
  <c r="M149" i="3"/>
  <c r="M159" i="3"/>
  <c r="O79" i="3"/>
  <c r="M163" i="3"/>
  <c r="N163" i="3"/>
  <c r="O163" i="3"/>
  <c r="Q163" i="3"/>
  <c r="M73" i="3"/>
  <c r="N73" i="3"/>
  <c r="O73" i="3"/>
  <c r="Q73" i="3"/>
  <c r="N79" i="3"/>
  <c r="N191" i="3"/>
  <c r="O191" i="3"/>
  <c r="N111" i="3"/>
  <c r="O111" i="3"/>
  <c r="N101" i="3"/>
  <c r="O101" i="3"/>
  <c r="N137" i="3"/>
  <c r="N116" i="3"/>
  <c r="M111" i="3"/>
  <c r="Q105" i="3"/>
  <c r="P83" i="3"/>
  <c r="N171" i="3"/>
  <c r="O171" i="3"/>
  <c r="L138" i="3"/>
  <c r="M138" i="3"/>
  <c r="P138" i="3"/>
  <c r="P124" i="3"/>
  <c r="Q124" i="3"/>
  <c r="N91" i="3"/>
  <c r="O91" i="3"/>
  <c r="Q182" i="3"/>
  <c r="Q177" i="3"/>
  <c r="P172" i="3"/>
  <c r="O162" i="3"/>
  <c r="N147" i="3"/>
  <c r="M142" i="3"/>
  <c r="L137" i="3"/>
  <c r="N126" i="3"/>
  <c r="M116" i="3"/>
  <c r="L111" i="3"/>
  <c r="P99" i="3"/>
  <c r="L89" i="3"/>
  <c r="O166" i="3"/>
  <c r="P166" i="3"/>
  <c r="Q166" i="3"/>
  <c r="O86" i="3"/>
  <c r="Q86" i="3"/>
  <c r="P86" i="3"/>
  <c r="L72" i="3"/>
  <c r="M72" i="3"/>
  <c r="L148" i="3"/>
  <c r="M148" i="3"/>
  <c r="P148" i="3"/>
  <c r="N105" i="3"/>
  <c r="O105" i="3"/>
  <c r="L82" i="3"/>
  <c r="M82" i="3"/>
  <c r="P162" i="3"/>
  <c r="Q192" i="3"/>
  <c r="Q115" i="3"/>
  <c r="L105" i="3"/>
  <c r="P82" i="3"/>
  <c r="L128" i="3"/>
  <c r="M128" i="3"/>
  <c r="P128" i="3"/>
  <c r="N95" i="3"/>
  <c r="O95" i="3"/>
  <c r="N85" i="3"/>
  <c r="O85" i="3"/>
  <c r="N149" i="3"/>
  <c r="N168" i="3"/>
  <c r="Q162" i="3"/>
  <c r="O176" i="3"/>
  <c r="P176" i="3"/>
  <c r="Q176" i="3"/>
  <c r="L110" i="3"/>
  <c r="M110" i="3"/>
  <c r="O110" i="3"/>
  <c r="P177" i="3"/>
  <c r="O192" i="3"/>
  <c r="O187" i="3"/>
  <c r="N177" i="3"/>
  <c r="M172" i="3"/>
  <c r="O156" i="3"/>
  <c r="P156" i="3"/>
  <c r="Q156" i="3"/>
  <c r="N154" i="3"/>
  <c r="N74" i="3"/>
  <c r="M154" i="3"/>
  <c r="M83" i="3"/>
  <c r="N83" i="3"/>
  <c r="O83" i="3"/>
  <c r="Q83" i="3"/>
  <c r="L154" i="3"/>
  <c r="P112" i="3"/>
  <c r="L74" i="3"/>
  <c r="L158" i="3"/>
  <c r="M158" i="3"/>
  <c r="P158" i="3"/>
  <c r="N158" i="3"/>
  <c r="Q125" i="3"/>
  <c r="P115" i="3"/>
  <c r="N110" i="3"/>
  <c r="O82" i="3"/>
  <c r="M193" i="3"/>
  <c r="O193" i="3"/>
  <c r="N193" i="3"/>
  <c r="Q193" i="3"/>
  <c r="L170" i="3"/>
  <c r="M170" i="3"/>
  <c r="O170" i="3"/>
  <c r="M123" i="3"/>
  <c r="N123" i="3"/>
  <c r="O123" i="3"/>
  <c r="Q123" i="3"/>
  <c r="M113" i="3"/>
  <c r="N113" i="3"/>
  <c r="O113" i="3"/>
  <c r="Q113" i="3"/>
  <c r="L90" i="3"/>
  <c r="M90" i="3"/>
  <c r="O90" i="3"/>
  <c r="O76" i="3"/>
  <c r="P76" i="3"/>
  <c r="Q76" i="3"/>
  <c r="O197" i="3"/>
  <c r="N192" i="3"/>
  <c r="N187" i="3"/>
  <c r="M182" i="3"/>
  <c r="L177" i="3"/>
  <c r="Q171" i="3"/>
  <c r="M156" i="3"/>
  <c r="Q135" i="3"/>
  <c r="Q130" i="3"/>
  <c r="P125" i="3"/>
  <c r="O115" i="3"/>
  <c r="L99" i="3"/>
  <c r="N82" i="3"/>
  <c r="N76" i="3"/>
  <c r="L198" i="3"/>
  <c r="M198" i="3"/>
  <c r="P198" i="3"/>
  <c r="P184" i="3"/>
  <c r="Q184" i="3"/>
  <c r="N151" i="3"/>
  <c r="O151" i="3"/>
  <c r="L118" i="3"/>
  <c r="M118" i="3"/>
  <c r="P118" i="3"/>
  <c r="P104" i="3"/>
  <c r="Q104" i="3"/>
  <c r="N71" i="3"/>
  <c r="O71" i="3"/>
  <c r="P111" i="3"/>
  <c r="M143" i="3"/>
  <c r="N143" i="3"/>
  <c r="O143" i="3"/>
  <c r="Q143" i="3"/>
  <c r="N162" i="3"/>
  <c r="M105" i="3"/>
  <c r="O88" i="3"/>
  <c r="L180" i="3"/>
  <c r="M180" i="3"/>
  <c r="O180" i="3"/>
  <c r="O146" i="3"/>
  <c r="Q146" i="3"/>
  <c r="P146" i="3"/>
  <c r="O126" i="3"/>
  <c r="P126" i="3"/>
  <c r="Q126" i="3"/>
  <c r="L190" i="3"/>
  <c r="M190" i="3"/>
  <c r="O190" i="3"/>
  <c r="M133" i="3"/>
  <c r="N133" i="3"/>
  <c r="O133" i="3"/>
  <c r="Q133" i="3"/>
  <c r="O96" i="3"/>
  <c r="P96" i="3"/>
  <c r="Q96" i="3"/>
  <c r="Q187" i="3"/>
  <c r="P187" i="3"/>
  <c r="O182" i="3"/>
  <c r="O177" i="3"/>
  <c r="N172" i="3"/>
  <c r="M162" i="3"/>
  <c r="L126" i="3"/>
  <c r="P110" i="3"/>
  <c r="Q92" i="3"/>
  <c r="N186" i="3"/>
  <c r="L115" i="3"/>
  <c r="P174" i="3"/>
  <c r="Q174" i="3"/>
  <c r="L160" i="3"/>
  <c r="M160" i="3"/>
  <c r="O160" i="3"/>
  <c r="P94" i="3"/>
  <c r="Q94" i="3"/>
  <c r="L80" i="3"/>
  <c r="M80" i="3"/>
  <c r="O80" i="3"/>
  <c r="P182" i="3"/>
  <c r="P194" i="3"/>
  <c r="Q194" i="3"/>
  <c r="N182" i="3"/>
  <c r="M192" i="3"/>
  <c r="P135" i="3"/>
  <c r="O125" i="3"/>
  <c r="P140" i="3"/>
  <c r="O135" i="3"/>
  <c r="M125" i="3"/>
  <c r="P92" i="3"/>
  <c r="L188" i="3"/>
  <c r="M188" i="3"/>
  <c r="P188" i="3"/>
  <c r="L108" i="3"/>
  <c r="M108" i="3"/>
  <c r="P108" i="3"/>
  <c r="Q108" i="3"/>
  <c r="N75" i="3"/>
  <c r="O75" i="3"/>
  <c r="L168" i="3"/>
  <c r="M168" i="3"/>
  <c r="P168" i="3"/>
  <c r="L88" i="3"/>
  <c r="M88" i="3"/>
  <c r="P88" i="3"/>
  <c r="Q88" i="3"/>
  <c r="O196" i="3"/>
  <c r="P196" i="3"/>
  <c r="Q196" i="3"/>
  <c r="L130" i="3"/>
  <c r="M130" i="3"/>
  <c r="O130" i="3"/>
  <c r="L159" i="3"/>
  <c r="N107" i="3"/>
  <c r="N181" i="3"/>
  <c r="O181" i="3"/>
  <c r="P144" i="3"/>
  <c r="Q144" i="3"/>
  <c r="L78" i="3"/>
  <c r="M78" i="3"/>
  <c r="P78" i="3"/>
  <c r="Q78" i="3"/>
  <c r="Q158" i="3"/>
  <c r="O112" i="3"/>
  <c r="L107" i="3"/>
  <c r="M101" i="3"/>
  <c r="L163" i="3"/>
  <c r="Q111" i="3"/>
  <c r="O78" i="3"/>
  <c r="L187" i="3"/>
  <c r="N176" i="3"/>
  <c r="Q140" i="3"/>
  <c r="P130" i="3"/>
  <c r="M115" i="3"/>
  <c r="Q191" i="3"/>
  <c r="P181" i="3"/>
  <c r="M176" i="3"/>
  <c r="N196" i="3"/>
  <c r="M196" i="3"/>
  <c r="L186" i="3"/>
  <c r="Q175" i="3"/>
  <c r="P165" i="3"/>
  <c r="P139" i="3"/>
  <c r="L135" i="3"/>
  <c r="O124" i="3"/>
  <c r="P97" i="3"/>
  <c r="N92" i="3"/>
  <c r="M183" i="3"/>
  <c r="N183" i="3"/>
  <c r="O183" i="3"/>
  <c r="Q183" i="3"/>
  <c r="L150" i="3"/>
  <c r="M150" i="3"/>
  <c r="O150" i="3"/>
  <c r="O136" i="3"/>
  <c r="P136" i="3"/>
  <c r="Q136" i="3"/>
  <c r="M103" i="3"/>
  <c r="N103" i="3"/>
  <c r="O103" i="3"/>
  <c r="Q103" i="3"/>
  <c r="L70" i="3"/>
  <c r="M70" i="3"/>
  <c r="O70" i="3"/>
  <c r="P107" i="3"/>
  <c r="P79" i="3"/>
  <c r="L102" i="3"/>
  <c r="M102" i="3"/>
  <c r="L149" i="3"/>
  <c r="Q112" i="3"/>
  <c r="O107" i="3"/>
  <c r="M74" i="3"/>
  <c r="M153" i="3"/>
  <c r="N153" i="3"/>
  <c r="O153" i="3"/>
  <c r="Q153" i="3"/>
  <c r="O116" i="3"/>
  <c r="P116" i="3"/>
  <c r="Q116" i="3"/>
  <c r="Q82" i="3"/>
  <c r="P114" i="3"/>
  <c r="Q114" i="3"/>
  <c r="L100" i="3"/>
  <c r="M100" i="3"/>
  <c r="O100" i="3"/>
  <c r="P192" i="3"/>
  <c r="P191" i="3"/>
  <c r="M186" i="3"/>
  <c r="M181" i="3"/>
  <c r="L176" i="3"/>
  <c r="L171" i="3"/>
  <c r="Q165" i="3"/>
  <c r="Q160" i="3"/>
  <c r="N140" i="3"/>
  <c r="M135" i="3"/>
  <c r="L125" i="3"/>
  <c r="O114" i="3"/>
  <c r="Q97" i="3"/>
  <c r="O92" i="3"/>
  <c r="M191" i="3"/>
  <c r="L181" i="3"/>
  <c r="Q170" i="3"/>
  <c r="P160" i="3"/>
  <c r="L196" i="3"/>
  <c r="L191" i="3"/>
  <c r="Q185" i="3"/>
  <c r="Q180" i="3"/>
  <c r="P175" i="3"/>
  <c r="P170" i="3"/>
  <c r="O165" i="3"/>
  <c r="N160" i="3"/>
  <c r="P149" i="3"/>
  <c r="O139" i="3"/>
  <c r="O134" i="3"/>
  <c r="N124" i="3"/>
  <c r="M114" i="3"/>
  <c r="Q102" i="3"/>
  <c r="O97" i="3"/>
  <c r="Q91" i="3"/>
  <c r="Q80" i="3"/>
  <c r="L178" i="3"/>
  <c r="M178" i="3"/>
  <c r="P178" i="3"/>
  <c r="P164" i="3"/>
  <c r="Q164" i="3"/>
  <c r="N131" i="3"/>
  <c r="O131" i="3"/>
  <c r="L98" i="3"/>
  <c r="M98" i="3"/>
  <c r="P98" i="3"/>
  <c r="Q98" i="3"/>
  <c r="P84" i="3"/>
  <c r="Q84" i="3"/>
  <c r="I65" i="3"/>
  <c r="L63" i="3"/>
  <c r="P45" i="3"/>
  <c r="O60" i="3"/>
  <c r="O45" i="3"/>
  <c r="N60" i="3"/>
  <c r="Q42" i="3"/>
  <c r="M60" i="3"/>
  <c r="N42" i="3"/>
  <c r="M42" i="3"/>
  <c r="Q58" i="3"/>
  <c r="L42" i="3"/>
  <c r="P58" i="3"/>
  <c r="Q38" i="3"/>
  <c r="O57" i="3"/>
  <c r="P38" i="3"/>
  <c r="N57" i="3"/>
  <c r="Q12" i="3"/>
  <c r="P69" i="3"/>
  <c r="M57" i="3"/>
  <c r="N12" i="3"/>
  <c r="O69" i="3"/>
  <c r="L57" i="3"/>
  <c r="M12" i="3"/>
  <c r="L69" i="3"/>
  <c r="P55" i="3"/>
  <c r="Q3" i="3"/>
  <c r="P65" i="3"/>
  <c r="O55" i="3"/>
  <c r="P3" i="3"/>
  <c r="O65" i="3"/>
  <c r="N55" i="3"/>
  <c r="O3" i="3"/>
  <c r="M64" i="3"/>
  <c r="Q50" i="3"/>
  <c r="N3" i="3"/>
  <c r="L64" i="3"/>
  <c r="P50" i="3"/>
  <c r="L3" i="3"/>
  <c r="Q63" i="3"/>
  <c r="O50" i="3"/>
  <c r="P63" i="3"/>
  <c r="N50" i="3"/>
  <c r="O63" i="3"/>
  <c r="M50" i="3"/>
  <c r="N63" i="3"/>
  <c r="J59" i="1"/>
  <c r="I59" i="1"/>
  <c r="F60" i="1"/>
  <c r="K56" i="1"/>
  <c r="J56" i="1"/>
  <c r="K55" i="1"/>
  <c r="J47" i="1"/>
  <c r="J60" i="1"/>
  <c r="H56" i="1"/>
  <c r="G56" i="1"/>
  <c r="F61" i="1"/>
  <c r="K67" i="1"/>
  <c r="G55" i="1"/>
  <c r="K46" i="1"/>
  <c r="K59" i="1"/>
  <c r="H49" i="1"/>
  <c r="J67" i="1"/>
  <c r="G53" i="1"/>
  <c r="J46" i="1"/>
  <c r="F52" i="1"/>
  <c r="J55" i="1"/>
  <c r="I55" i="1"/>
  <c r="H47" i="1"/>
  <c r="I52" i="1"/>
  <c r="H60" i="1"/>
  <c r="H52" i="1"/>
  <c r="G60" i="1"/>
  <c r="G52" i="1"/>
  <c r="H59" i="1"/>
  <c r="K54" i="1"/>
  <c r="J62" i="1"/>
  <c r="J58" i="1"/>
  <c r="J54" i="1"/>
  <c r="F57" i="1"/>
  <c r="I62" i="1"/>
  <c r="I58" i="1"/>
  <c r="I54" i="1"/>
  <c r="H62" i="1"/>
  <c r="H58" i="1"/>
  <c r="F42" i="1"/>
  <c r="G58" i="1"/>
  <c r="G54" i="1"/>
  <c r="H54" i="1"/>
  <c r="K69" i="1"/>
  <c r="K65" i="1"/>
  <c r="K61" i="1"/>
  <c r="K57" i="1"/>
  <c r="K53" i="1"/>
  <c r="K49" i="1"/>
  <c r="K45" i="1"/>
  <c r="K51" i="1"/>
  <c r="G42" i="1"/>
  <c r="F53" i="1"/>
  <c r="H42" i="1"/>
  <c r="J69" i="1"/>
  <c r="J65" i="1"/>
  <c r="J61" i="1"/>
  <c r="J57" i="1"/>
  <c r="J53" i="1"/>
  <c r="J49" i="1"/>
  <c r="J45" i="1"/>
  <c r="J52" i="1"/>
  <c r="H51" i="1"/>
  <c r="G59" i="1"/>
  <c r="J51" i="1"/>
  <c r="I51" i="1"/>
  <c r="G51" i="1"/>
  <c r="K58" i="1"/>
  <c r="I42" i="1"/>
  <c r="I61" i="1"/>
  <c r="I57" i="1"/>
  <c r="I53" i="1"/>
  <c r="P40" i="3"/>
  <c r="L61" i="3"/>
  <c r="M61" i="3"/>
  <c r="N61" i="3"/>
  <c r="O61" i="3"/>
  <c r="P61" i="3"/>
  <c r="Q61" i="3"/>
  <c r="L41" i="3"/>
  <c r="M41" i="3"/>
  <c r="N41" i="3"/>
  <c r="O41" i="3"/>
  <c r="P41" i="3"/>
  <c r="Q41" i="3"/>
  <c r="L60" i="3"/>
  <c r="L59" i="3"/>
  <c r="M59" i="3"/>
  <c r="O59" i="3"/>
  <c r="N59" i="3"/>
  <c r="Q59" i="3"/>
  <c r="L39" i="3"/>
  <c r="M39" i="3"/>
  <c r="O39" i="3"/>
  <c r="P39" i="3"/>
  <c r="N39" i="3"/>
  <c r="Q39" i="3"/>
  <c r="Q40" i="3"/>
  <c r="O47" i="3"/>
  <c r="O40" i="3"/>
  <c r="N47" i="3"/>
  <c r="N40" i="3"/>
  <c r="L51" i="3"/>
  <c r="M51" i="3"/>
  <c r="N51" i="3"/>
  <c r="O51" i="3"/>
  <c r="P51" i="3"/>
  <c r="Q51" i="3"/>
  <c r="M40" i="3"/>
  <c r="P67" i="3"/>
  <c r="Q67" i="3"/>
  <c r="P47" i="3"/>
  <c r="Q47" i="3"/>
  <c r="N67" i="3"/>
  <c r="L47" i="3"/>
  <c r="Q60" i="3"/>
  <c r="O67" i="3"/>
  <c r="L67" i="3"/>
  <c r="Q48" i="3"/>
  <c r="L48" i="3"/>
  <c r="M48" i="3"/>
  <c r="N48" i="3"/>
  <c r="O48" i="3"/>
  <c r="P48" i="3"/>
  <c r="Q69" i="3"/>
  <c r="N69" i="3"/>
  <c r="P42" i="3"/>
  <c r="P12" i="3"/>
  <c r="Q65" i="3"/>
  <c r="Q55" i="3"/>
  <c r="Q45" i="3"/>
  <c r="O12" i="3"/>
  <c r="N65" i="3"/>
  <c r="N45" i="3"/>
  <c r="M65" i="3"/>
  <c r="O58" i="3"/>
  <c r="M55" i="3"/>
  <c r="M45" i="3"/>
  <c r="O38" i="3"/>
  <c r="N58" i="3"/>
  <c r="N38" i="3"/>
  <c r="Q64" i="3"/>
  <c r="M58" i="3"/>
  <c r="M38" i="3"/>
  <c r="P64" i="3"/>
  <c r="O64" i="3"/>
  <c r="Q57" i="3"/>
  <c r="V200" i="3" a="1"/>
  <c r="Y209" i="3" s="1"/>
  <c r="I55" i="3"/>
  <c r="I67" i="3"/>
  <c r="I61" i="3"/>
  <c r="I60" i="3"/>
  <c r="I57" i="3"/>
  <c r="I50" i="3"/>
  <c r="K68" i="3"/>
  <c r="K46" i="3"/>
  <c r="I42" i="3"/>
  <c r="I12" i="3"/>
  <c r="K44" i="3"/>
  <c r="K31" i="3"/>
  <c r="K14" i="3"/>
  <c r="K34" i="3"/>
  <c r="K13" i="3"/>
  <c r="I3" i="3"/>
  <c r="I58" i="3"/>
  <c r="I40" i="3"/>
  <c r="K33" i="3"/>
  <c r="K32" i="3"/>
  <c r="I63" i="3"/>
  <c r="I45" i="3"/>
  <c r="I64" i="3"/>
  <c r="I48" i="3"/>
  <c r="I38" i="3"/>
  <c r="K11" i="3"/>
  <c r="I69" i="3"/>
  <c r="I51" i="3"/>
  <c r="I47" i="3"/>
  <c r="K66" i="3"/>
  <c r="K10" i="3"/>
  <c r="K30" i="3"/>
  <c r="K54" i="3"/>
  <c r="K53" i="3"/>
  <c r="K49" i="3"/>
  <c r="I41" i="3"/>
  <c r="K27" i="3"/>
  <c r="K7" i="3"/>
  <c r="K26" i="3"/>
  <c r="K6" i="3"/>
  <c r="K29" i="3"/>
  <c r="K8" i="3"/>
  <c r="I59" i="3"/>
  <c r="K21" i="3"/>
  <c r="K25" i="3"/>
  <c r="K24" i="3"/>
  <c r="K4" i="3"/>
  <c r="K23" i="3"/>
  <c r="K20" i="3"/>
  <c r="K2" i="3"/>
  <c r="K9" i="3"/>
  <c r="I39" i="3"/>
  <c r="K19" i="3"/>
  <c r="K28" i="3"/>
  <c r="K5" i="3"/>
  <c r="K18" i="3"/>
  <c r="K52" i="3"/>
  <c r="K22" i="3"/>
  <c r="K37" i="3"/>
  <c r="K17" i="3"/>
  <c r="K62" i="3"/>
  <c r="K56" i="3"/>
  <c r="K36" i="3"/>
  <c r="K16" i="3"/>
  <c r="K43" i="3"/>
  <c r="K35" i="3"/>
  <c r="K15" i="3"/>
  <c r="Q2" i="3" l="1"/>
  <c r="P2" i="3"/>
  <c r="O2" i="3"/>
  <c r="N2" i="3"/>
  <c r="L2" i="3"/>
  <c r="M2" i="3"/>
  <c r="G6" i="1" s="1"/>
  <c r="M66" i="3"/>
  <c r="L66" i="3"/>
  <c r="O66" i="3"/>
  <c r="Q66" i="3"/>
  <c r="N66" i="3"/>
  <c r="P66" i="3"/>
  <c r="O35" i="3"/>
  <c r="P35" i="3"/>
  <c r="L35" i="3"/>
  <c r="M35" i="3"/>
  <c r="N35" i="3"/>
  <c r="Q35" i="3"/>
  <c r="K36" i="1" s="1"/>
  <c r="L30" i="3"/>
  <c r="Q30" i="3"/>
  <c r="M30" i="3"/>
  <c r="N30" i="3"/>
  <c r="O30" i="3"/>
  <c r="P30" i="3"/>
  <c r="L31" i="3"/>
  <c r="M31" i="3"/>
  <c r="N31" i="3"/>
  <c r="O31" i="3"/>
  <c r="P31" i="3"/>
  <c r="Q31" i="3"/>
  <c r="L33" i="3"/>
  <c r="M33" i="3"/>
  <c r="G28" i="1" s="1"/>
  <c r="P33" i="3"/>
  <c r="Q33" i="3"/>
  <c r="O33" i="3"/>
  <c r="N33" i="3"/>
  <c r="L9" i="3"/>
  <c r="M9" i="3"/>
  <c r="G12" i="1" s="1"/>
  <c r="O9" i="3"/>
  <c r="I12" i="1" s="1"/>
  <c r="P9" i="3"/>
  <c r="J12" i="1" s="1"/>
  <c r="N9" i="3"/>
  <c r="Q9" i="3"/>
  <c r="P10" i="3"/>
  <c r="L10" i="3"/>
  <c r="M10" i="3"/>
  <c r="N10" i="3"/>
  <c r="H19" i="1" s="1"/>
  <c r="O10" i="3"/>
  <c r="Q10" i="3"/>
  <c r="K19" i="1" s="1"/>
  <c r="N4" i="3"/>
  <c r="O4" i="3"/>
  <c r="I7" i="1" s="1"/>
  <c r="P4" i="3"/>
  <c r="J7" i="1" s="1"/>
  <c r="Q4" i="3"/>
  <c r="L4" i="3"/>
  <c r="M4" i="3"/>
  <c r="G7" i="1" s="1"/>
  <c r="N22" i="3"/>
  <c r="L22" i="3"/>
  <c r="M22" i="3"/>
  <c r="O22" i="3"/>
  <c r="Q22" i="3"/>
  <c r="P22" i="3"/>
  <c r="P7" i="3"/>
  <c r="Q7" i="3"/>
  <c r="N7" i="3"/>
  <c r="L7" i="3"/>
  <c r="M7" i="3"/>
  <c r="O7" i="3"/>
  <c r="O20" i="3"/>
  <c r="Q20" i="3"/>
  <c r="L20" i="3"/>
  <c r="M20" i="3"/>
  <c r="N20" i="3"/>
  <c r="P20" i="3"/>
  <c r="L68" i="3"/>
  <c r="M68" i="3"/>
  <c r="N68" i="3"/>
  <c r="O68" i="3"/>
  <c r="P68" i="3"/>
  <c r="Q68" i="3"/>
  <c r="P27" i="3"/>
  <c r="Q27" i="3"/>
  <c r="O27" i="3"/>
  <c r="M27" i="3"/>
  <c r="G23" i="1" s="1"/>
  <c r="N27" i="3"/>
  <c r="L27" i="3"/>
  <c r="M16" i="3"/>
  <c r="N16" i="3"/>
  <c r="L16" i="3"/>
  <c r="O16" i="3"/>
  <c r="Q16" i="3"/>
  <c r="P16" i="3"/>
  <c r="L21" i="3"/>
  <c r="M21" i="3"/>
  <c r="N21" i="3"/>
  <c r="O21" i="3"/>
  <c r="P21" i="3"/>
  <c r="Q21" i="3"/>
  <c r="M36" i="3"/>
  <c r="N36" i="3"/>
  <c r="H36" i="1" s="1"/>
  <c r="L36" i="3"/>
  <c r="O36" i="3"/>
  <c r="I29" i="1" s="1"/>
  <c r="P36" i="3"/>
  <c r="Q36" i="3"/>
  <c r="P17" i="3"/>
  <c r="Q17" i="3"/>
  <c r="M17" i="3"/>
  <c r="L17" i="3"/>
  <c r="N17" i="3"/>
  <c r="O17" i="3"/>
  <c r="M6" i="3"/>
  <c r="G10" i="1" s="1"/>
  <c r="N6" i="3"/>
  <c r="H10" i="1" s="1"/>
  <c r="L6" i="3"/>
  <c r="O6" i="3"/>
  <c r="P6" i="3"/>
  <c r="Q6" i="3"/>
  <c r="N32" i="3"/>
  <c r="L32" i="3"/>
  <c r="M32" i="3"/>
  <c r="O32" i="3"/>
  <c r="Q32" i="3"/>
  <c r="P32" i="3"/>
  <c r="M26" i="3"/>
  <c r="N26" i="3"/>
  <c r="L26" i="3"/>
  <c r="O26" i="3"/>
  <c r="P26" i="3"/>
  <c r="Q26" i="3"/>
  <c r="M52" i="3"/>
  <c r="N52" i="3"/>
  <c r="L52" i="3"/>
  <c r="O52" i="3"/>
  <c r="Q52" i="3"/>
  <c r="P52" i="3"/>
  <c r="L19" i="3"/>
  <c r="M19" i="3"/>
  <c r="G15" i="1" s="1"/>
  <c r="O19" i="3"/>
  <c r="I15" i="1" s="1"/>
  <c r="P19" i="3"/>
  <c r="J15" i="1" s="1"/>
  <c r="N19" i="3"/>
  <c r="H15" i="1" s="1"/>
  <c r="Q19" i="3"/>
  <c r="K15" i="1" s="1"/>
  <c r="N54" i="3"/>
  <c r="O54" i="3"/>
  <c r="I30" i="1" s="1"/>
  <c r="P54" i="3"/>
  <c r="Q54" i="3"/>
  <c r="L54" i="3"/>
  <c r="M54" i="3"/>
  <c r="N14" i="3"/>
  <c r="O14" i="3"/>
  <c r="P14" i="3"/>
  <c r="Q14" i="3"/>
  <c r="L14" i="3"/>
  <c r="M14" i="3"/>
  <c r="L23" i="3"/>
  <c r="M23" i="3"/>
  <c r="O23" i="3"/>
  <c r="N23" i="3"/>
  <c r="P23" i="3"/>
  <c r="Q23" i="3"/>
  <c r="M46" i="3"/>
  <c r="N46" i="3"/>
  <c r="L46" i="3"/>
  <c r="O46" i="3"/>
  <c r="Q46" i="3"/>
  <c r="P46" i="3"/>
  <c r="N24" i="3"/>
  <c r="O24" i="3"/>
  <c r="P24" i="3"/>
  <c r="Q24" i="3"/>
  <c r="L24" i="3"/>
  <c r="M24" i="3"/>
  <c r="L11" i="3"/>
  <c r="M11" i="3"/>
  <c r="G14" i="1" s="1"/>
  <c r="N11" i="3"/>
  <c r="H14" i="1" s="1"/>
  <c r="O11" i="3"/>
  <c r="P11" i="3"/>
  <c r="Q11" i="3"/>
  <c r="L43" i="3"/>
  <c r="M43" i="3"/>
  <c r="G32" i="1" s="1"/>
  <c r="P43" i="3"/>
  <c r="J34" i="1" s="1"/>
  <c r="Q43" i="3"/>
  <c r="K34" i="1" s="1"/>
  <c r="N43" i="3"/>
  <c r="H34" i="1" s="1"/>
  <c r="O43" i="3"/>
  <c r="I34" i="1" s="1"/>
  <c r="P25" i="3"/>
  <c r="L25" i="3"/>
  <c r="M25" i="3"/>
  <c r="N25" i="3"/>
  <c r="O25" i="3"/>
  <c r="Q25" i="3"/>
  <c r="M56" i="3"/>
  <c r="G38" i="1" s="1"/>
  <c r="N56" i="3"/>
  <c r="L56" i="3"/>
  <c r="O56" i="3"/>
  <c r="P56" i="3"/>
  <c r="Q56" i="3"/>
  <c r="K38" i="1" s="1"/>
  <c r="L8" i="3"/>
  <c r="M8" i="3"/>
  <c r="G5" i="1" s="1"/>
  <c r="N8" i="3"/>
  <c r="H5" i="1" s="1"/>
  <c r="O8" i="3"/>
  <c r="I5" i="1" s="1"/>
  <c r="P8" i="3"/>
  <c r="J5" i="1" s="1"/>
  <c r="Q8" i="3"/>
  <c r="K5" i="1" s="1"/>
  <c r="P37" i="3"/>
  <c r="J33" i="1" s="1"/>
  <c r="Q37" i="3"/>
  <c r="K33" i="1" s="1"/>
  <c r="L37" i="3"/>
  <c r="O37" i="3"/>
  <c r="M37" i="3"/>
  <c r="N37" i="3"/>
  <c r="L18" i="3"/>
  <c r="M18" i="3"/>
  <c r="N18" i="3"/>
  <c r="O18" i="3"/>
  <c r="P18" i="3"/>
  <c r="Q18" i="3"/>
  <c r="N44" i="3"/>
  <c r="H35" i="1" s="1"/>
  <c r="O44" i="3"/>
  <c r="I35" i="1" s="1"/>
  <c r="P44" i="3"/>
  <c r="J35" i="1" s="1"/>
  <c r="Q44" i="3"/>
  <c r="K35" i="1" s="1"/>
  <c r="L44" i="3"/>
  <c r="M44" i="3"/>
  <c r="G35" i="1" s="1"/>
  <c r="O15" i="3"/>
  <c r="P15" i="3"/>
  <c r="J18" i="1" s="1"/>
  <c r="L15" i="3"/>
  <c r="M15" i="3"/>
  <c r="N15" i="3"/>
  <c r="Q15" i="3"/>
  <c r="M62" i="3"/>
  <c r="N62" i="3"/>
  <c r="L62" i="3"/>
  <c r="O62" i="3"/>
  <c r="Q62" i="3"/>
  <c r="P62" i="3"/>
  <c r="L29" i="3"/>
  <c r="M29" i="3"/>
  <c r="O29" i="3"/>
  <c r="P29" i="3"/>
  <c r="N29" i="3"/>
  <c r="Q29" i="3"/>
  <c r="L5" i="3"/>
  <c r="O5" i="3"/>
  <c r="I8" i="1" s="1"/>
  <c r="P5" i="3"/>
  <c r="J8" i="1" s="1"/>
  <c r="M5" i="3"/>
  <c r="G8" i="1" s="1"/>
  <c r="N5" i="3"/>
  <c r="H8" i="1" s="1"/>
  <c r="Q5" i="3"/>
  <c r="K8" i="1" s="1"/>
  <c r="L49" i="3"/>
  <c r="M49" i="3"/>
  <c r="O49" i="3"/>
  <c r="P49" i="3"/>
  <c r="N49" i="3"/>
  <c r="Q49" i="3"/>
  <c r="L13" i="3"/>
  <c r="M13" i="3"/>
  <c r="P13" i="3"/>
  <c r="Q13" i="3"/>
  <c r="O13" i="3"/>
  <c r="N13" i="3"/>
  <c r="Q28" i="3"/>
  <c r="K25" i="1" s="1"/>
  <c r="L28" i="3"/>
  <c r="M28" i="3"/>
  <c r="G25" i="1" s="1"/>
  <c r="N28" i="3"/>
  <c r="H25" i="1" s="1"/>
  <c r="O28" i="3"/>
  <c r="I25" i="1" s="1"/>
  <c r="P28" i="3"/>
  <c r="J25" i="1" s="1"/>
  <c r="L53" i="3"/>
  <c r="M53" i="3"/>
  <c r="P53" i="3"/>
  <c r="Q53" i="3"/>
  <c r="N53" i="3"/>
  <c r="O53" i="3"/>
  <c r="N34" i="3"/>
  <c r="O34" i="3"/>
  <c r="P34" i="3"/>
  <c r="Q34" i="3"/>
  <c r="L34" i="3"/>
  <c r="M34" i="3"/>
  <c r="H7" i="1"/>
  <c r="K7" i="1"/>
  <c r="I23" i="1"/>
  <c r="K6" i="1"/>
  <c r="V200" i="3"/>
  <c r="Y204" i="3"/>
  <c r="Y201" i="3"/>
  <c r="Y202" i="3"/>
  <c r="Y203" i="3"/>
  <c r="Y205" i="3"/>
  <c r="Y206" i="3"/>
  <c r="J31" i="1"/>
  <c r="Y207" i="3"/>
  <c r="Y208" i="3"/>
  <c r="G33" i="1"/>
  <c r="I33" i="1"/>
  <c r="H33" i="1"/>
  <c r="I38" i="1"/>
  <c r="J38" i="1"/>
  <c r="H38" i="1"/>
  <c r="H39" i="1"/>
  <c r="I39" i="1"/>
  <c r="I14" i="1"/>
  <c r="J6" i="1"/>
  <c r="K31" i="1"/>
  <c r="I6" i="1"/>
  <c r="G31" i="1"/>
  <c r="G39" i="1"/>
  <c r="H6" i="1"/>
  <c r="K39" i="1"/>
  <c r="H23" i="1"/>
  <c r="J39" i="1"/>
  <c r="H40" i="1"/>
  <c r="J40" i="1"/>
  <c r="I40" i="1"/>
  <c r="G40" i="1"/>
  <c r="K40" i="1"/>
  <c r="J125" i="2"/>
  <c r="J123" i="2"/>
  <c r="J122" i="2"/>
  <c r="J121" i="2"/>
  <c r="J119" i="2"/>
  <c r="J118" i="2"/>
  <c r="J117" i="2"/>
  <c r="J115" i="2"/>
  <c r="J114" i="2"/>
  <c r="J113" i="2"/>
  <c r="J112" i="2"/>
  <c r="J111" i="2"/>
  <c r="J110" i="2"/>
  <c r="J109" i="2"/>
  <c r="J108" i="2"/>
  <c r="J107" i="2"/>
  <c r="J106" i="2"/>
  <c r="J105" i="2"/>
  <c r="J104" i="2"/>
  <c r="J103" i="2"/>
  <c r="J102" i="2"/>
  <c r="J100" i="2"/>
  <c r="J99" i="2"/>
  <c r="J98" i="2"/>
  <c r="J97" i="2"/>
  <c r="J96" i="2"/>
  <c r="J95" i="2"/>
  <c r="J93" i="2"/>
  <c r="K16" i="1" l="1"/>
  <c r="H31" i="1"/>
  <c r="G17" i="1"/>
  <c r="J16" i="1"/>
  <c r="H17" i="1"/>
  <c r="G16" i="1"/>
  <c r="H30" i="1"/>
  <c r="J13" i="1"/>
  <c r="I37" i="1"/>
  <c r="K17" i="1"/>
  <c r="J17" i="1"/>
  <c r="I16" i="1"/>
  <c r="I31" i="1"/>
  <c r="K13" i="1"/>
  <c r="K28" i="1"/>
  <c r="H22" i="1"/>
  <c r="I32" i="1"/>
  <c r="J22" i="1"/>
  <c r="J11" i="1"/>
  <c r="I13" i="1"/>
  <c r="J14" i="1"/>
  <c r="K32" i="1"/>
  <c r="J32" i="1"/>
  <c r="H32" i="1"/>
  <c r="G34" i="1"/>
  <c r="H13" i="1"/>
  <c r="H12" i="1"/>
  <c r="I9" i="1"/>
  <c r="K14" i="1"/>
  <c r="G27" i="1"/>
  <c r="G13" i="1"/>
  <c r="H9" i="1"/>
  <c r="K27" i="1"/>
  <c r="K9" i="1"/>
  <c r="H27" i="1"/>
  <c r="J9" i="1"/>
  <c r="J10" i="1"/>
  <c r="J27" i="1"/>
  <c r="G24" i="1"/>
  <c r="K10" i="1"/>
  <c r="K22" i="1"/>
  <c r="G9" i="1"/>
  <c r="I11" i="1"/>
  <c r="J24" i="1"/>
  <c r="G19" i="1"/>
  <c r="K26" i="1"/>
  <c r="I24" i="1"/>
  <c r="J26" i="1"/>
  <c r="G26" i="1"/>
  <c r="H24" i="1"/>
  <c r="K12" i="1"/>
  <c r="K24" i="1"/>
  <c r="I10" i="1"/>
  <c r="I22" i="1"/>
  <c r="G22" i="1"/>
  <c r="H21" i="1"/>
  <c r="G20" i="1"/>
  <c r="H29" i="1"/>
  <c r="Y200" i="3"/>
  <c r="Y96" i="3"/>
  <c r="Y72" i="3"/>
  <c r="Y102" i="3"/>
  <c r="Y137" i="3"/>
  <c r="Y131" i="3"/>
  <c r="Y107" i="3"/>
  <c r="Y62" i="3"/>
  <c r="Y106" i="3"/>
  <c r="Y27" i="3"/>
  <c r="Y125" i="3"/>
  <c r="Y80" i="3"/>
  <c r="Y15" i="3"/>
  <c r="Y73" i="3"/>
  <c r="Y67" i="3"/>
  <c r="Y141" i="3"/>
  <c r="Y61" i="3"/>
  <c r="Y36" i="3"/>
  <c r="Y32" i="3"/>
  <c r="Y68" i="3"/>
  <c r="Y63" i="3"/>
  <c r="Y158" i="3"/>
  <c r="Y53" i="3"/>
  <c r="Y114" i="3"/>
  <c r="Y138" i="3"/>
  <c r="Y134" i="3"/>
  <c r="Y16" i="3"/>
  <c r="Y129" i="3"/>
  <c r="Y99" i="3"/>
  <c r="Y51" i="3"/>
  <c r="Y79" i="3"/>
  <c r="Y150" i="3"/>
  <c r="Y75" i="3"/>
  <c r="Y26" i="3"/>
  <c r="Y50" i="3"/>
  <c r="Y87" i="3"/>
  <c r="Y85" i="3"/>
  <c r="Y153" i="3"/>
  <c r="Y31" i="3"/>
  <c r="Y145" i="3"/>
  <c r="Y28" i="3"/>
  <c r="Y117" i="3"/>
  <c r="Y123" i="3"/>
  <c r="Y13" i="3"/>
  <c r="Y92" i="3"/>
  <c r="Y65" i="3"/>
  <c r="Y40" i="3"/>
  <c r="Y110" i="3"/>
  <c r="Y86" i="3"/>
  <c r="Y132" i="3"/>
  <c r="Y81" i="3"/>
  <c r="Y58" i="3"/>
  <c r="Y154" i="3"/>
  <c r="Y43" i="3"/>
  <c r="Y97" i="3"/>
  <c r="Y17" i="3"/>
  <c r="Y90" i="3"/>
  <c r="Y100" i="3"/>
  <c r="Y18" i="3"/>
  <c r="Y130" i="3"/>
  <c r="Y59" i="3"/>
  <c r="Y103" i="3"/>
  <c r="Y24" i="3"/>
  <c r="Y93" i="3"/>
  <c r="Y34" i="3"/>
  <c r="Y83" i="3"/>
  <c r="Y82" i="3"/>
  <c r="Y60" i="3"/>
  <c r="Y157" i="3"/>
  <c r="Y101" i="3"/>
  <c r="Y143" i="3"/>
  <c r="Y38" i="3"/>
  <c r="Y47" i="3"/>
  <c r="Y33" i="3"/>
  <c r="Y128" i="3"/>
  <c r="Y124" i="3"/>
  <c r="Y160" i="3"/>
  <c r="Y121" i="3"/>
  <c r="Y136" i="3"/>
  <c r="Y55" i="3"/>
  <c r="Y115" i="3"/>
  <c r="Y52" i="3"/>
  <c r="Y12" i="3"/>
  <c r="Y37" i="3"/>
  <c r="Y5" i="3"/>
  <c r="Y148" i="3"/>
  <c r="Y48" i="3"/>
  <c r="Y64" i="3"/>
  <c r="Y147" i="3"/>
  <c r="Y146" i="3"/>
  <c r="Y46" i="3"/>
  <c r="Y149" i="3"/>
  <c r="Y133" i="3"/>
  <c r="Y142" i="3"/>
  <c r="Y41" i="3"/>
  <c r="Y20" i="3"/>
  <c r="Y105" i="3"/>
  <c r="Y3" i="3"/>
  <c r="Y76" i="3"/>
  <c r="Y159" i="3"/>
  <c r="Y49" i="3"/>
  <c r="Y91" i="3"/>
  <c r="Y152" i="3"/>
  <c r="Y120" i="3"/>
  <c r="Y156" i="3"/>
  <c r="Y39" i="3"/>
  <c r="Y95" i="3"/>
  <c r="Y56" i="3"/>
  <c r="Y22" i="3"/>
  <c r="Y139" i="3"/>
  <c r="Y135" i="3"/>
  <c r="Y104" i="3"/>
  <c r="Y35" i="3"/>
  <c r="Y44" i="3"/>
  <c r="Y98" i="3"/>
  <c r="Y21" i="3"/>
  <c r="Y54" i="3"/>
  <c r="Y88" i="3"/>
  <c r="Y14" i="3"/>
  <c r="Y78" i="3"/>
  <c r="Y112" i="3"/>
  <c r="Y7" i="3"/>
  <c r="Y6" i="3"/>
  <c r="Y111" i="3"/>
  <c r="Y71" i="3"/>
  <c r="Y45" i="3"/>
  <c r="Y116" i="3"/>
  <c r="Y144" i="3"/>
  <c r="Y77" i="3"/>
  <c r="Y23" i="3"/>
  <c r="Y118" i="3"/>
  <c r="Y84" i="3"/>
  <c r="Y74" i="3"/>
  <c r="Y10" i="3"/>
  <c r="Y126" i="3"/>
  <c r="Y25" i="3"/>
  <c r="Y11" i="3"/>
  <c r="Y70" i="3"/>
  <c r="Y42" i="3"/>
  <c r="Y151" i="3"/>
  <c r="Y109" i="3"/>
  <c r="Y119" i="3"/>
  <c r="Y113" i="3"/>
  <c r="Y122" i="3"/>
  <c r="Y29" i="3"/>
  <c r="Y4" i="3"/>
  <c r="Y30" i="3"/>
  <c r="Y66" i="3"/>
  <c r="Y140" i="3"/>
  <c r="Y19" i="3"/>
  <c r="Y94" i="3"/>
  <c r="Y89" i="3"/>
  <c r="Y108" i="3"/>
  <c r="Y8" i="3"/>
  <c r="Y127" i="3"/>
  <c r="Y57" i="3"/>
  <c r="Y9" i="3"/>
  <c r="Y69" i="3"/>
  <c r="Y155" i="3"/>
  <c r="K30" i="1"/>
  <c r="G18" i="1"/>
  <c r="I26" i="1"/>
  <c r="H16" i="1"/>
  <c r="K29" i="1"/>
  <c r="H37" i="1"/>
  <c r="I28" i="1"/>
  <c r="I18" i="1"/>
  <c r="H28" i="1"/>
  <c r="K18" i="1"/>
  <c r="J37" i="1"/>
  <c r="G37" i="1"/>
  <c r="K23" i="1"/>
  <c r="J21" i="1"/>
  <c r="H18" i="1"/>
  <c r="J30" i="1"/>
  <c r="J23" i="1"/>
  <c r="G30" i="1"/>
  <c r="J36" i="1"/>
  <c r="I17" i="1"/>
  <c r="G29" i="1"/>
  <c r="H26" i="1"/>
  <c r="J29" i="1"/>
  <c r="I27" i="1"/>
  <c r="J28" i="1"/>
  <c r="K37" i="1"/>
  <c r="G36" i="1"/>
  <c r="I36" i="1"/>
  <c r="K21" i="1"/>
  <c r="H20" i="1"/>
  <c r="H11" i="1"/>
  <c r="Y243" i="3"/>
  <c r="Y245" i="3"/>
  <c r="Y234" i="3"/>
  <c r="Y242" i="3"/>
  <c r="Y254" i="3"/>
  <c r="Y244" i="3"/>
  <c r="Y236" i="3"/>
  <c r="Y230" i="3"/>
  <c r="Y222" i="3"/>
  <c r="Y258" i="3"/>
  <c r="Y228" i="3"/>
  <c r="Y229" i="3"/>
  <c r="Y2" i="3"/>
  <c r="Y249" i="3"/>
  <c r="Y248" i="3"/>
  <c r="Y221" i="3"/>
  <c r="Y250" i="3"/>
  <c r="Y231" i="3"/>
  <c r="Y223" i="3"/>
  <c r="Y247" i="3"/>
  <c r="Y237" i="3"/>
  <c r="Y240" i="3"/>
  <c r="Y233" i="3"/>
  <c r="Y246" i="3"/>
  <c r="Y239" i="3"/>
  <c r="Y253" i="3"/>
  <c r="Y224" i="3"/>
  <c r="Y241" i="3"/>
  <c r="Y227" i="3"/>
  <c r="Y251" i="3"/>
  <c r="Y225" i="3"/>
  <c r="Y235" i="3"/>
  <c r="Y232" i="3"/>
  <c r="Y255" i="3"/>
  <c r="Y238" i="3"/>
  <c r="Y226" i="3"/>
  <c r="Y252" i="3"/>
  <c r="K20" i="1"/>
  <c r="I21" i="1"/>
  <c r="J20" i="1"/>
  <c r="I19" i="1"/>
  <c r="G11" i="1"/>
  <c r="I20" i="1"/>
  <c r="G21" i="1"/>
  <c r="J19" i="1"/>
  <c r="K11" i="1"/>
  <c r="K101" i="1" l="1"/>
  <c r="K102" i="1" s="1"/>
  <c r="H101" i="1"/>
  <c r="I101" i="1"/>
  <c r="J101" i="1"/>
  <c r="G101" i="1"/>
  <c r="AA2" i="3" a="1"/>
  <c r="M43" i="1" l="1"/>
  <c r="M63" i="1"/>
  <c r="M44" i="1"/>
  <c r="M64" i="1"/>
  <c r="M45" i="1"/>
  <c r="M65" i="1"/>
  <c r="M46" i="1"/>
  <c r="M66" i="1"/>
  <c r="M47" i="1"/>
  <c r="M67" i="1"/>
  <c r="M48" i="1"/>
  <c r="M68" i="1"/>
  <c r="M49" i="1"/>
  <c r="M69" i="1"/>
  <c r="M50" i="1"/>
  <c r="M70" i="1"/>
  <c r="M51" i="1"/>
  <c r="M71" i="1"/>
  <c r="M52" i="1"/>
  <c r="M58" i="1"/>
  <c r="M59" i="1"/>
  <c r="M53" i="1"/>
  <c r="M54" i="1"/>
  <c r="M55" i="1"/>
  <c r="M56" i="1"/>
  <c r="M57" i="1"/>
  <c r="M60" i="1"/>
  <c r="M61" i="1"/>
  <c r="M62" i="1"/>
  <c r="G102" i="1"/>
  <c r="AA2" i="3"/>
  <c r="M42" i="1" s="1"/>
  <c r="M100" i="1"/>
  <c r="M101" i="1"/>
  <c r="M102" i="1"/>
  <c r="M103" i="1"/>
  <c r="M104" i="1"/>
  <c r="M105" i="1"/>
  <c r="M106" i="1"/>
  <c r="I102" i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2">
    <metadataType name="XLDAPR" minSupportedVersion="120000" copy="1" pasteAll="1" pasteValues="1" merge="1" splitFirst="1" rowColShift="1" clearFormats="1" clearComments="1" assign="1" coerce="1" cellMeta="1"/>
    <metadataType name="XLRICHVALUE" minSupportedVersion="120000" copy="1" pasteAll="1" pasteValues="1" merge="1" splitFirst="1" rowColShift="1" clearFormats="1" clearComments="1" assign="1" coerce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futureMetadata name="XLRICHVALUE" count="2">
    <bk>
      <extLst>
        <ext uri="{3e2802c4-a4d2-4d8b-9148-e3be6c30e623}">
          <xlrd:rvb i="0"/>
        </ext>
      </extLst>
    </bk>
    <bk>
      <extLst>
        <ext uri="{3e2802c4-a4d2-4d8b-9148-e3be6c30e623}">
          <xlrd:rvb i="1"/>
        </ext>
      </extLst>
    </bk>
  </futureMetadata>
  <cellMetadata count="1">
    <bk>
      <rc t="1" v="0"/>
    </bk>
  </cellMetadata>
  <valueMetadata count="2">
    <bk>
      <rc t="2" v="0"/>
    </bk>
    <bk>
      <rc t="2" v="1"/>
    </bk>
  </valueMetadata>
</metadata>
</file>

<file path=xl/sharedStrings.xml><?xml version="1.0" encoding="utf-8"?>
<sst xmlns="http://schemas.openxmlformats.org/spreadsheetml/2006/main" count="847" uniqueCount="473">
  <si>
    <t>課程類別</t>
    <phoneticPr fontId="2" type="noConversion"/>
  </si>
  <si>
    <t>年級</t>
  </si>
  <si>
    <t>課程名稱
（代碼、名稱）</t>
    <phoneticPr fontId="2" type="noConversion"/>
  </si>
  <si>
    <t>必選修</t>
    <phoneticPr fontId="2" type="noConversion"/>
  </si>
  <si>
    <t>學分數</t>
  </si>
  <si>
    <t>數學</t>
    <phoneticPr fontId="2" type="noConversion"/>
  </si>
  <si>
    <t>基礎
科學</t>
    <phoneticPr fontId="2" type="noConversion"/>
  </si>
  <si>
    <t>工程專業課程</t>
  </si>
  <si>
    <t>通識</t>
  </si>
  <si>
    <t>理論</t>
    <phoneticPr fontId="2" type="noConversion"/>
  </si>
  <si>
    <t>設計</t>
    <phoneticPr fontId="2" type="noConversion"/>
  </si>
  <si>
    <t>課程</t>
  </si>
  <si>
    <t>必修</t>
    <phoneticPr fontId="2" type="noConversion"/>
  </si>
  <si>
    <t>第
一
學
期</t>
    <phoneticPr fontId="2" type="noConversion"/>
  </si>
  <si>
    <t>必</t>
    <phoneticPr fontId="2" type="noConversion"/>
  </si>
  <si>
    <t>普通物理 (Ⅰ)</t>
  </si>
  <si>
    <t>程式設計</t>
  </si>
  <si>
    <t>邏輯設計</t>
  </si>
  <si>
    <t>邏輯設計實驗</t>
  </si>
  <si>
    <t>線性代數</t>
    <phoneticPr fontId="2" type="noConversion"/>
  </si>
  <si>
    <t>大一英文</t>
  </si>
  <si>
    <t>中文</t>
  </si>
  <si>
    <t>軍訓</t>
  </si>
  <si>
    <t>大一體育</t>
  </si>
  <si>
    <t>第
二
學
期</t>
    <phoneticPr fontId="2" type="noConversion"/>
  </si>
  <si>
    <t>程式語言</t>
  </si>
  <si>
    <t>數位系統雛型設計</t>
  </si>
  <si>
    <t>數位系統雛型設計實驗</t>
  </si>
  <si>
    <t>工程數學（Ⅰ）</t>
  </si>
  <si>
    <t>電子電路軟體實習 (Ⅱ)</t>
  </si>
  <si>
    <t>第一學期</t>
  </si>
  <si>
    <t>工程數學（Ⅱ）</t>
  </si>
  <si>
    <t>電子學（Ⅰ）</t>
  </si>
  <si>
    <t>電工實驗（Ⅰ）</t>
  </si>
  <si>
    <t>工程數學軟體實習（Ⅱ）</t>
  </si>
  <si>
    <t>大二英文</t>
    <phoneticPr fontId="2" type="noConversion"/>
  </si>
  <si>
    <t>大二體育</t>
  </si>
  <si>
    <t>第二學期</t>
  </si>
  <si>
    <t>電子學（Ⅱ）</t>
  </si>
  <si>
    <t>電工實驗（Ⅱ）</t>
  </si>
  <si>
    <t>電磁學（Ⅰ）</t>
  </si>
  <si>
    <t>訊號與系統</t>
  </si>
  <si>
    <t>三年級</t>
  </si>
  <si>
    <t>第一二學期</t>
    <phoneticPr fontId="2" type="noConversion"/>
  </si>
  <si>
    <t>機率與統計</t>
  </si>
  <si>
    <t>電工實驗（Ⅲ）：基礎通訊實驗</t>
  </si>
  <si>
    <t>通識</t>
    <phoneticPr fontId="2" type="noConversion"/>
  </si>
  <si>
    <t>通識四領域選三領域：人文、自然、社會、文明與經典</t>
    <phoneticPr fontId="2" type="noConversion"/>
  </si>
  <si>
    <t>超大型積體電路設計導論</t>
  </si>
  <si>
    <t>選</t>
    <phoneticPr fontId="2" type="noConversion"/>
  </si>
  <si>
    <t>電機機械</t>
  </si>
  <si>
    <t>計算機組織</t>
  </si>
  <si>
    <t>資料結構</t>
  </si>
  <si>
    <t>修課總學分數</t>
    <phoneticPr fontId="2" type="noConversion"/>
  </si>
  <si>
    <t>學程最低畢業學分數</t>
    <phoneticPr fontId="2" type="noConversion"/>
  </si>
  <si>
    <t>IEET認証規範四課程學分數之要求</t>
    <phoneticPr fontId="2" type="noConversion"/>
  </si>
  <si>
    <r>
      <t xml:space="preserve">32學分
</t>
    </r>
    <r>
      <rPr>
        <sz val="9"/>
        <color rgb="FF000000"/>
        <rFont val="標楷體"/>
        <family val="4"/>
        <charset val="136"/>
      </rPr>
      <t>(數學及基礎科學須9學分以上)</t>
    </r>
    <phoneticPr fontId="2" type="noConversion"/>
  </si>
  <si>
    <t>48學分</t>
    <phoneticPr fontId="2" type="noConversion"/>
  </si>
  <si>
    <t>是否符合</t>
  </si>
  <si>
    <t>符合</t>
  </si>
  <si>
    <t>一
年
級</t>
    <phoneticPr fontId="2" type="noConversion"/>
  </si>
  <si>
    <t>二年級</t>
    <phoneticPr fontId="2" type="noConversion"/>
  </si>
  <si>
    <t>課程名稱</t>
    <phoneticPr fontId="2" type="noConversion"/>
  </si>
  <si>
    <t>必選</t>
    <phoneticPr fontId="2" type="noConversion"/>
  </si>
  <si>
    <t>基礎科學</t>
    <phoneticPr fontId="2" type="noConversion"/>
  </si>
  <si>
    <t>通識課程</t>
    <phoneticPr fontId="2" type="noConversion"/>
  </si>
  <si>
    <t>5G尖端技術系統應用與電子電路設計</t>
    <phoneticPr fontId="2" type="noConversion"/>
  </si>
  <si>
    <t>Python程式語言與機器學習</t>
    <phoneticPr fontId="2" type="noConversion"/>
  </si>
  <si>
    <t>RFID無線射頻技術理論與實習</t>
    <phoneticPr fontId="2" type="noConversion"/>
  </si>
  <si>
    <t xml:space="preserve"> </t>
    <phoneticPr fontId="2" type="noConversion"/>
  </si>
  <si>
    <t>一年日文</t>
    <phoneticPr fontId="2" type="noConversion"/>
  </si>
  <si>
    <t>二年日文</t>
    <phoneticPr fontId="2" type="noConversion"/>
  </si>
  <si>
    <t>三年日文</t>
    <phoneticPr fontId="2" type="noConversion"/>
  </si>
  <si>
    <t>一年法文</t>
    <phoneticPr fontId="2" type="noConversion"/>
  </si>
  <si>
    <t>一年德文</t>
    <phoneticPr fontId="2" type="noConversion"/>
  </si>
  <si>
    <t>二年德文</t>
    <phoneticPr fontId="2" type="noConversion"/>
  </si>
  <si>
    <t>大一英文</t>
    <phoneticPr fontId="2" type="noConversion"/>
  </si>
  <si>
    <t>大一體育</t>
    <phoneticPr fontId="2" type="noConversion"/>
  </si>
  <si>
    <t>大二體育</t>
    <phoneticPr fontId="2" type="noConversion"/>
  </si>
  <si>
    <t>大數據機器學習導論</t>
    <phoneticPr fontId="2" type="noConversion"/>
  </si>
  <si>
    <t>大學引導</t>
    <phoneticPr fontId="2" type="noConversion"/>
  </si>
  <si>
    <t>工程統整專題(一)</t>
    <phoneticPr fontId="2" type="noConversion"/>
  </si>
  <si>
    <t>工程統整專題(二)</t>
    <phoneticPr fontId="2" type="noConversion"/>
  </si>
  <si>
    <t>工程數學軟體實習</t>
    <phoneticPr fontId="2" type="noConversion"/>
  </si>
  <si>
    <t>工程數學軟體實習（Ⅰ）</t>
    <phoneticPr fontId="2" type="noConversion"/>
  </si>
  <si>
    <t>工業工程學概論</t>
    <phoneticPr fontId="2" type="noConversion"/>
  </si>
  <si>
    <t>中文</t>
    <phoneticPr fontId="2" type="noConversion"/>
  </si>
  <si>
    <t>公民</t>
    <phoneticPr fontId="2" type="noConversion"/>
  </si>
  <si>
    <t>天線理論</t>
    <phoneticPr fontId="2" type="noConversion"/>
  </si>
  <si>
    <t>太陽能電池及系統專題實作</t>
  </si>
  <si>
    <t>選</t>
  </si>
  <si>
    <t>半導體元件物理</t>
  </si>
  <si>
    <t>半導體物理與製程導論</t>
    <phoneticPr fontId="2" type="noConversion"/>
  </si>
  <si>
    <t>可視光通訊與智慧照明</t>
    <phoneticPr fontId="2" type="noConversion"/>
  </si>
  <si>
    <t>生活與法律</t>
    <phoneticPr fontId="2" type="noConversion"/>
  </si>
  <si>
    <t>生醫工程導論</t>
    <phoneticPr fontId="2" type="noConversion"/>
  </si>
  <si>
    <t>生醫電子</t>
    <phoneticPr fontId="2" type="noConversion"/>
  </si>
  <si>
    <t>企業採購契約法實務</t>
    <phoneticPr fontId="2" type="noConversion"/>
  </si>
  <si>
    <t>先進車用電子系統與電路設計</t>
    <phoneticPr fontId="2" type="noConversion"/>
  </si>
  <si>
    <t>先進製程專題</t>
    <phoneticPr fontId="2" type="noConversion"/>
  </si>
  <si>
    <t>光電工程導論</t>
  </si>
  <si>
    <t>光電半導體檢測及分析</t>
    <phoneticPr fontId="2" type="noConversion"/>
  </si>
  <si>
    <t>多元學習：Arduino 數位卡丁蟲</t>
    <phoneticPr fontId="2" type="noConversion"/>
  </si>
  <si>
    <t>安全衛生概論</t>
    <phoneticPr fontId="2" type="noConversion"/>
  </si>
  <si>
    <t>低功率多核心晶片設計</t>
  </si>
  <si>
    <t>低功率系統設計</t>
  </si>
  <si>
    <t>作業系統</t>
    <phoneticPr fontId="2" type="noConversion"/>
  </si>
  <si>
    <t>材料科學導論</t>
  </si>
  <si>
    <t>每日美語</t>
    <phoneticPr fontId="2" type="noConversion"/>
  </si>
  <si>
    <t>系統軟體實習</t>
    <phoneticPr fontId="2" type="noConversion"/>
  </si>
  <si>
    <t>系統軟體實習（Ⅰ）</t>
    <phoneticPr fontId="2" type="noConversion"/>
  </si>
  <si>
    <t>系統軟體實習（Ⅱ）</t>
    <phoneticPr fontId="2" type="noConversion"/>
  </si>
  <si>
    <t>系統晶片設計</t>
    <phoneticPr fontId="2" type="noConversion"/>
  </si>
  <si>
    <t>初級應用數學(上)</t>
    <phoneticPr fontId="2" type="noConversion"/>
  </si>
  <si>
    <t>初級應用數學(下)</t>
    <phoneticPr fontId="2" type="noConversion"/>
  </si>
  <si>
    <t>固態物理導論</t>
    <phoneticPr fontId="2" type="noConversion"/>
  </si>
  <si>
    <t>奈米生醫工程</t>
    <phoneticPr fontId="2" type="noConversion"/>
  </si>
  <si>
    <t>奈米生醫感測器</t>
    <phoneticPr fontId="2" type="noConversion"/>
  </si>
  <si>
    <t>奈米生醫感測器實作</t>
    <phoneticPr fontId="2" type="noConversion"/>
  </si>
  <si>
    <t>奈米光電元件</t>
    <phoneticPr fontId="2" type="noConversion"/>
  </si>
  <si>
    <t>奈米材料與製造技術</t>
    <phoneticPr fontId="2" type="noConversion"/>
  </si>
  <si>
    <t>奈米材料製造與量測技術</t>
    <phoneticPr fontId="2" type="noConversion"/>
  </si>
  <si>
    <t>奈米科技導論</t>
    <phoneticPr fontId="2" type="noConversion"/>
  </si>
  <si>
    <t>奈米能源技術</t>
    <phoneticPr fontId="2" type="noConversion"/>
  </si>
  <si>
    <t>奈米電子材料與元件</t>
    <phoneticPr fontId="2" type="noConversion"/>
  </si>
  <si>
    <t>奈米與光電科技導論</t>
  </si>
  <si>
    <t>奈米積體電路製程整合</t>
  </si>
  <si>
    <t>物聯網數據採集系統實務</t>
  </si>
  <si>
    <t>近代世界的形成</t>
    <phoneticPr fontId="2" type="noConversion"/>
  </si>
  <si>
    <t>近代物理導論</t>
  </si>
  <si>
    <t>金融講堂</t>
    <phoneticPr fontId="2" type="noConversion"/>
  </si>
  <si>
    <t>前瞻類比積體電路設計</t>
    <phoneticPr fontId="2" type="noConversion"/>
  </si>
  <si>
    <t>科技英文</t>
    <phoneticPr fontId="2" type="noConversion"/>
  </si>
  <si>
    <t>美日美語</t>
    <phoneticPr fontId="2" type="noConversion"/>
  </si>
  <si>
    <t>英語動畫電影欣賞與討論</t>
    <phoneticPr fontId="2" type="noConversion"/>
  </si>
  <si>
    <t>軍訓</t>
    <phoneticPr fontId="2" type="noConversion"/>
  </si>
  <si>
    <t>射頻通訊積體電路</t>
    <phoneticPr fontId="2" type="noConversion"/>
  </si>
  <si>
    <t>笑話聽讀講輕鬆學英文</t>
    <phoneticPr fontId="2" type="noConversion"/>
  </si>
  <si>
    <t>財金講堂</t>
    <phoneticPr fontId="2" type="noConversion"/>
  </si>
  <si>
    <t>商標法與企業競爭</t>
    <phoneticPr fontId="2" type="noConversion"/>
  </si>
  <si>
    <t>國際服務與領導學習</t>
    <phoneticPr fontId="2" type="noConversion"/>
  </si>
  <si>
    <t>國際關係</t>
    <phoneticPr fontId="2" type="noConversion"/>
  </si>
  <si>
    <t>基礎科技英文</t>
    <phoneticPr fontId="2" type="noConversion"/>
  </si>
  <si>
    <t>專題討論(一)</t>
    <phoneticPr fontId="2" type="noConversion"/>
  </si>
  <si>
    <t>專題討論(二)</t>
    <phoneticPr fontId="2" type="noConversion"/>
  </si>
  <si>
    <t>從動漫學日文</t>
    <phoneticPr fontId="2" type="noConversion"/>
  </si>
  <si>
    <t>從現代百老匯看社會</t>
    <phoneticPr fontId="2" type="noConversion"/>
  </si>
  <si>
    <t>從歌曲笑話強化聽力、閱讀與文法</t>
    <phoneticPr fontId="2" type="noConversion"/>
  </si>
  <si>
    <t>御宅文創專案實作基礎</t>
    <phoneticPr fontId="2" type="noConversion"/>
  </si>
  <si>
    <t>控制工程導論</t>
  </si>
  <si>
    <t>教與學實務實習</t>
    <phoneticPr fontId="2" type="noConversion"/>
  </si>
  <si>
    <t>混合訊號積體電路</t>
    <phoneticPr fontId="2" type="noConversion"/>
  </si>
  <si>
    <t>軟體工程</t>
    <phoneticPr fontId="2" type="noConversion"/>
  </si>
  <si>
    <t>通訊原理</t>
  </si>
  <si>
    <t>都市及區域政策</t>
    <phoneticPr fontId="2" type="noConversion"/>
  </si>
  <si>
    <t>嵌入式系統</t>
  </si>
  <si>
    <t>普通化學</t>
    <phoneticPr fontId="2" type="noConversion"/>
  </si>
  <si>
    <t>普通化學實驗</t>
    <phoneticPr fontId="2" type="noConversion"/>
  </si>
  <si>
    <t>普通物理 (Ⅱ)</t>
    <phoneticPr fontId="2" type="noConversion"/>
  </si>
  <si>
    <t>普通物理實驗</t>
    <phoneticPr fontId="2" type="noConversion"/>
  </si>
  <si>
    <t>普通物理演習</t>
    <phoneticPr fontId="2" type="noConversion"/>
  </si>
  <si>
    <t>智慧型機器人系統</t>
    <phoneticPr fontId="2" type="noConversion"/>
  </si>
  <si>
    <t>暑期學前英文</t>
    <phoneticPr fontId="2" type="noConversion"/>
  </si>
  <si>
    <t>暑期學前微積分</t>
    <phoneticPr fontId="2" type="noConversion"/>
  </si>
  <si>
    <t>無線充電系統導論</t>
    <phoneticPr fontId="2" type="noConversion"/>
  </si>
  <si>
    <t>硬體描述語言設計與模擬</t>
    <phoneticPr fontId="2" type="noConversion"/>
  </si>
  <si>
    <t>超大型積體電路測試</t>
    <phoneticPr fontId="2" type="noConversion"/>
  </si>
  <si>
    <t>微波工程</t>
    <phoneticPr fontId="2" type="noConversion"/>
  </si>
  <si>
    <t>微波材料與元件應用</t>
    <phoneticPr fontId="2" type="noConversion"/>
  </si>
  <si>
    <t>微波量測原理</t>
    <phoneticPr fontId="2" type="noConversion"/>
  </si>
  <si>
    <t>微處理機系統</t>
    <phoneticPr fontId="2" type="noConversion"/>
  </si>
  <si>
    <t>微機電系統導論</t>
  </si>
  <si>
    <t>微積分A(上)</t>
    <phoneticPr fontId="2" type="noConversion"/>
  </si>
  <si>
    <t>微積分A(下)</t>
    <phoneticPr fontId="2" type="noConversion"/>
  </si>
  <si>
    <t>微積分學前預備課程〈甲〉</t>
    <phoneticPr fontId="2" type="noConversion"/>
  </si>
  <si>
    <t>感測器原理</t>
    <phoneticPr fontId="2" type="noConversion"/>
  </si>
  <si>
    <t>感測器電路晶片設計</t>
    <phoneticPr fontId="2" type="noConversion"/>
  </si>
  <si>
    <t xml:space="preserve">溝通技巧與關係建立 </t>
    <phoneticPr fontId="2" type="noConversion"/>
  </si>
  <si>
    <t>當代全球議題</t>
  </si>
  <si>
    <t>經濟學上</t>
    <phoneticPr fontId="2" type="noConversion"/>
  </si>
  <si>
    <t>經濟學下</t>
    <phoneticPr fontId="2" type="noConversion"/>
  </si>
  <si>
    <t>資訊教育－Office進階應用</t>
    <phoneticPr fontId="2" type="noConversion"/>
  </si>
  <si>
    <t>跨文化志願服務與志工專案管理</t>
    <phoneticPr fontId="2" type="noConversion"/>
  </si>
  <si>
    <t>電力系統導論</t>
  </si>
  <si>
    <t>電力電子(Ⅰ)</t>
    <phoneticPr fontId="2" type="noConversion"/>
  </si>
  <si>
    <t>電力電子積體電路設計</t>
    <phoneticPr fontId="2" type="noConversion"/>
  </si>
  <si>
    <t>電子設計自動化</t>
    <phoneticPr fontId="2" type="noConversion"/>
  </si>
  <si>
    <t>電子電路軟體實習</t>
    <phoneticPr fontId="2" type="noConversion"/>
  </si>
  <si>
    <t>電子電路軟體實習 (Ⅰ)</t>
    <phoneticPr fontId="2" type="noConversion"/>
  </si>
  <si>
    <t>電工實驗（Ⅲ）：太陽能晶片製作</t>
  </si>
  <si>
    <t>電工實驗（Ⅲ）：奈米材料特性實驗</t>
  </si>
  <si>
    <t>電工實驗（Ⅲ）：控制工程實驗</t>
    <phoneticPr fontId="2" type="noConversion"/>
  </si>
  <si>
    <t>電工實驗（Ⅲ）：量測及儀表實驗</t>
    <phoneticPr fontId="2" type="noConversion"/>
  </si>
  <si>
    <t>電工實驗（Ⅲ）：微處理機系統實驗</t>
    <phoneticPr fontId="2" type="noConversion"/>
  </si>
  <si>
    <t>電工實驗（Ⅲ）：積體電路實驗</t>
    <phoneticPr fontId="2" type="noConversion"/>
  </si>
  <si>
    <t>電工實驗（Ⅳ）：太陽能晶片製作</t>
    <phoneticPr fontId="2" type="noConversion"/>
  </si>
  <si>
    <t>電工實驗（Ⅳ）：奈米積體電路製程整合實驗</t>
    <phoneticPr fontId="2" type="noConversion"/>
  </si>
  <si>
    <t>電工實驗（Ⅳ）：射頻電路實驗</t>
    <phoneticPr fontId="2" type="noConversion"/>
  </si>
  <si>
    <t>電工實驗（Ⅳ）：量測及儀表實驗</t>
  </si>
  <si>
    <t>電工實驗（Ⅳ）：電路模擬與分析實驗</t>
    <phoneticPr fontId="2" type="noConversion"/>
  </si>
  <si>
    <t>電磁學（Ⅱ）</t>
  </si>
  <si>
    <t>電機概論</t>
    <phoneticPr fontId="2" type="noConversion"/>
  </si>
  <si>
    <t>電機概論 (Ⅱ)</t>
    <phoneticPr fontId="2" type="noConversion"/>
  </si>
  <si>
    <t>實用生活口語</t>
    <phoneticPr fontId="2" type="noConversion"/>
  </si>
  <si>
    <t>實務與職場實習(I)*1</t>
    <phoneticPr fontId="2" type="noConversion"/>
  </si>
  <si>
    <t>實務與職場實習(I)*2</t>
    <phoneticPr fontId="2" type="noConversion"/>
  </si>
  <si>
    <t>實務與職場實習(I)*3</t>
    <phoneticPr fontId="2" type="noConversion"/>
  </si>
  <si>
    <t>實務與職場實習(II)*1</t>
    <phoneticPr fontId="2" type="noConversion"/>
  </si>
  <si>
    <t>實務與職場實習(II)*2</t>
    <phoneticPr fontId="2" type="noConversion"/>
  </si>
  <si>
    <t>實務與職場實習(II)*3</t>
    <phoneticPr fontId="2" type="noConversion"/>
  </si>
  <si>
    <t>管理資訊系統</t>
    <phoneticPr fontId="2" type="noConversion"/>
  </si>
  <si>
    <t>綠色能源導論</t>
    <phoneticPr fontId="2" type="noConversion"/>
  </si>
  <si>
    <t>說出影響力（一）基礎課程</t>
    <phoneticPr fontId="2" type="noConversion"/>
  </si>
  <si>
    <t>數位訊號處理導論</t>
    <phoneticPr fontId="2" type="noConversion"/>
  </si>
  <si>
    <t>數位通訊技術與應用</t>
    <phoneticPr fontId="2" type="noConversion"/>
  </si>
  <si>
    <t>數位與人生</t>
    <phoneticPr fontId="2" type="noConversion"/>
  </si>
  <si>
    <t>數據採集系統實務</t>
    <phoneticPr fontId="2" type="noConversion"/>
  </si>
  <si>
    <t>線性代數</t>
  </si>
  <si>
    <t>編碼與偵測技術</t>
    <phoneticPr fontId="2" type="noConversion"/>
  </si>
  <si>
    <t>學習輔導實務(一)</t>
    <phoneticPr fontId="2" type="noConversion"/>
  </si>
  <si>
    <t>學習輔導實務(二)</t>
    <phoneticPr fontId="2" type="noConversion"/>
  </si>
  <si>
    <t>歷史</t>
    <phoneticPr fontId="2" type="noConversion"/>
  </si>
  <si>
    <t>隨機程序</t>
  </si>
  <si>
    <t>簡約嵌入式系統教學之科技創意實務專題</t>
    <phoneticPr fontId="2" type="noConversion"/>
  </si>
  <si>
    <t>職涯與志業講座</t>
    <phoneticPr fontId="2" type="noConversion"/>
  </si>
  <si>
    <t>醫療器材創新創意設計課程</t>
    <phoneticPr fontId="2" type="noConversion"/>
  </si>
  <si>
    <t>類比積體電路設計導論</t>
    <phoneticPr fontId="2" type="noConversion"/>
  </si>
  <si>
    <t>類比積體電路設計導論實作</t>
    <phoneticPr fontId="2" type="noConversion"/>
  </si>
  <si>
    <t>行動通訊技術與應用</t>
  </si>
  <si>
    <t>專題研究</t>
    <phoneticPr fontId="2" type="noConversion"/>
  </si>
  <si>
    <t>專題實作</t>
    <phoneticPr fontId="2" type="noConversion"/>
  </si>
  <si>
    <t>系統軟體實習</t>
  </si>
  <si>
    <t>工程數學軟體實習</t>
  </si>
  <si>
    <t>生醫工程導論</t>
  </si>
  <si>
    <t>積體電路製程整合</t>
  </si>
  <si>
    <t>積體電路製程整合實驗</t>
  </si>
  <si>
    <t>半導體材料與元件實驗</t>
  </si>
  <si>
    <t>電腦網路概論</t>
  </si>
  <si>
    <t>數位訊號處理導論</t>
  </si>
  <si>
    <t>基礎通訊實驗</t>
  </si>
  <si>
    <t>射頻電路實驗</t>
  </si>
  <si>
    <t>類比積體電路設計導論</t>
  </si>
  <si>
    <t>積體電路實驗</t>
  </si>
  <si>
    <t>感測器原理</t>
  </si>
  <si>
    <t>Python程式設計</t>
  </si>
  <si>
    <t>機器學習</t>
  </si>
  <si>
    <t>網路數據應用實驗</t>
  </si>
  <si>
    <t>智慧電子應用設計實驗</t>
  </si>
  <si>
    <t>電工實驗（Ⅱ）</t>
    <phoneticPr fontId="2" type="noConversion"/>
  </si>
  <si>
    <t>電磁學（Ⅱ）</t>
    <phoneticPr fontId="2" type="noConversion"/>
  </si>
  <si>
    <t>電子電路軟體實習</t>
  </si>
  <si>
    <t>普通物理</t>
    <phoneticPr fontId="2" type="noConversion"/>
  </si>
  <si>
    <t>電子學（Ⅰ）</t>
    <phoneticPr fontId="2" type="noConversion"/>
  </si>
  <si>
    <t>電路學（Ⅰ）</t>
  </si>
  <si>
    <t>電路學（Ⅰ）</t>
    <phoneticPr fontId="2" type="noConversion"/>
  </si>
  <si>
    <t>電路學（Ⅱ）</t>
    <phoneticPr fontId="2" type="noConversion"/>
  </si>
  <si>
    <t>A</t>
  </si>
  <si>
    <t>A+</t>
  </si>
  <si>
    <t>A-</t>
  </si>
  <si>
    <t>全民國防教育軍事訓練–防衛動員</t>
  </si>
  <si>
    <r>
      <rPr>
        <sz val="12"/>
        <color theme="1"/>
        <rFont val="Taipei Sans TC Beta"/>
        <family val="3"/>
        <charset val="136"/>
      </rPr>
      <t>課程名稱</t>
    </r>
    <phoneticPr fontId="2" type="noConversion"/>
  </si>
  <si>
    <t>B+</t>
    <phoneticPr fontId="2" type="noConversion"/>
  </si>
  <si>
    <t>B</t>
    <phoneticPr fontId="2" type="noConversion"/>
  </si>
  <si>
    <t>B-</t>
    <phoneticPr fontId="2" type="noConversion"/>
  </si>
  <si>
    <t>C+</t>
  </si>
  <si>
    <t>C</t>
    <phoneticPr fontId="2" type="noConversion"/>
  </si>
  <si>
    <t>C-</t>
    <phoneticPr fontId="2" type="noConversion"/>
  </si>
  <si>
    <r>
      <rPr>
        <sz val="12"/>
        <color theme="1"/>
        <rFont val="Taipei Sans TC Beta"/>
        <family val="3"/>
        <charset val="136"/>
      </rPr>
      <t>抵免</t>
    </r>
    <phoneticPr fontId="2" type="noConversion"/>
  </si>
  <si>
    <t>D</t>
    <phoneticPr fontId="2" type="noConversion"/>
  </si>
  <si>
    <t>E</t>
    <phoneticPr fontId="2" type="noConversion"/>
  </si>
  <si>
    <t>X</t>
    <phoneticPr fontId="2" type="noConversion"/>
  </si>
  <si>
    <t>其他/一般選修</t>
    <phoneticPr fontId="2" type="noConversion"/>
  </si>
  <si>
    <t>微積分甲〈一〉</t>
    <phoneticPr fontId="2" type="noConversion"/>
  </si>
  <si>
    <t>微積分甲〈二〉</t>
    <phoneticPr fontId="2" type="noConversion"/>
  </si>
  <si>
    <t>普通物理</t>
  </si>
  <si>
    <t>電路學（Ⅱ）</t>
  </si>
  <si>
    <t>微積分甲〈一〉</t>
  </si>
  <si>
    <t>大二英文</t>
  </si>
  <si>
    <t>專題研究</t>
  </si>
  <si>
    <t>專題實作</t>
  </si>
  <si>
    <t>課程</t>
    <phoneticPr fontId="2" type="noConversion"/>
  </si>
  <si>
    <t>學分</t>
    <phoneticPr fontId="2" type="noConversion"/>
  </si>
  <si>
    <t>等第</t>
    <phoneticPr fontId="2" type="noConversion"/>
  </si>
  <si>
    <t>重複</t>
    <phoneticPr fontId="2" type="noConversion"/>
  </si>
  <si>
    <t>必選</t>
    <phoneticPr fontId="2" type="noConversion"/>
  </si>
  <si>
    <t>有修嗎？</t>
    <phoneticPr fontId="2" type="noConversion"/>
  </si>
  <si>
    <t>全民國防教育軍事訓練–國防政策</t>
  </si>
  <si>
    <t>欄1</t>
  </si>
  <si>
    <t>欄2</t>
  </si>
  <si>
    <t>欄3</t>
  </si>
  <si>
    <t>欄4</t>
  </si>
  <si>
    <t>Python程式設計</t>
    <phoneticPr fontId="2" type="noConversion"/>
  </si>
  <si>
    <t>智慧物聯網軟硬體整合實作</t>
  </si>
  <si>
    <t>選修體育：羽球</t>
  </si>
  <si>
    <t>積體電路佈局設計與實務</t>
  </si>
  <si>
    <t>系統設計實務與職場實習 (Ⅱ)</t>
    <phoneticPr fontId="2" type="noConversion"/>
  </si>
  <si>
    <t>專題研究：IC設計與無線通訊專題</t>
  </si>
  <si>
    <t>專題研究：奈米電子材料與能源技術專題</t>
  </si>
  <si>
    <t>專題實作：IC設計與無線通訊專題</t>
  </si>
  <si>
    <t>專題實作：奈米電子材料與能源技術專題</t>
  </si>
  <si>
    <t>電子學（Ⅰ）實作</t>
    <phoneticPr fontId="2" type="noConversion"/>
  </si>
  <si>
    <t>電路學</t>
  </si>
  <si>
    <t>全民國防教育軍事訓練－國際情勢</t>
    <phoneticPr fontId="2" type="noConversion"/>
  </si>
  <si>
    <t>探索世界：從流行音樂與YA電影出發</t>
    <phoneticPr fontId="2" type="noConversion"/>
  </si>
  <si>
    <t>聽流行歌學英文</t>
    <phoneticPr fontId="2" type="noConversion"/>
  </si>
  <si>
    <t>全民國防教育軍事訓練－全民國防</t>
    <phoneticPr fontId="2" type="noConversion"/>
  </si>
  <si>
    <t>工程數學（Ⅱ）實作</t>
    <phoneticPr fontId="2" type="noConversion"/>
  </si>
  <si>
    <t>電子學（Ⅱ）實作</t>
    <phoneticPr fontId="2" type="noConversion"/>
  </si>
  <si>
    <t>光電工程導論實作</t>
    <phoneticPr fontId="2" type="noConversion"/>
  </si>
  <si>
    <t>資料分析與實務</t>
    <phoneticPr fontId="2" type="noConversion"/>
  </si>
  <si>
    <t>證券投資應用實務</t>
    <phoneticPr fontId="2" type="noConversion"/>
  </si>
  <si>
    <t>AWS雲端服務認證與證照</t>
  </si>
  <si>
    <t>生醫晶片科技與應用</t>
    <phoneticPr fontId="2" type="noConversion"/>
  </si>
  <si>
    <t>生醫電子與感測器</t>
    <phoneticPr fontId="2" type="noConversion"/>
  </si>
  <si>
    <t>生命探索與突破</t>
    <phoneticPr fontId="2" type="noConversion"/>
  </si>
  <si>
    <t>品格與領導力</t>
    <phoneticPr fontId="2" type="noConversion"/>
  </si>
  <si>
    <t>109-2原民部落美學研習</t>
    <phoneticPr fontId="2" type="noConversion"/>
  </si>
  <si>
    <t>多元學習：社團培育</t>
    <phoneticPr fontId="2" type="noConversion"/>
  </si>
  <si>
    <t>公平交易法</t>
    <phoneticPr fontId="2" type="noConversion"/>
  </si>
  <si>
    <t>一年西班牙文</t>
    <phoneticPr fontId="2" type="noConversion"/>
  </si>
  <si>
    <t>工程數學（Ⅰ）實作</t>
    <phoneticPr fontId="2" type="noConversion"/>
  </si>
  <si>
    <t>108-2數位互動音樂劇場（表演/創作組）</t>
    <phoneticPr fontId="2" type="noConversion"/>
  </si>
  <si>
    <t>背包客英文</t>
    <phoneticPr fontId="2" type="noConversion"/>
  </si>
  <si>
    <t>109-1數位互動音樂劇場（表演/創作組）</t>
    <phoneticPr fontId="2" type="noConversion"/>
  </si>
  <si>
    <t>108-1體育專項實務</t>
  </si>
  <si>
    <t>108-2體育專項實務</t>
  </si>
  <si>
    <t>流行媒體英語閱讀</t>
  </si>
  <si>
    <t>智慧永續循環經濟</t>
    <phoneticPr fontId="2" type="noConversion"/>
  </si>
  <si>
    <t>演算法</t>
  </si>
  <si>
    <t>機器學習</t>
    <phoneticPr fontId="2" type="noConversion"/>
  </si>
  <si>
    <t>IOT物聯網技術與應用</t>
    <phoneticPr fontId="2" type="noConversion"/>
  </si>
  <si>
    <t>IOT物聯網技術與應用實作</t>
    <phoneticPr fontId="2" type="noConversion"/>
  </si>
  <si>
    <t>個人理財（109-1）</t>
    <phoneticPr fontId="2" type="noConversion"/>
  </si>
  <si>
    <t>當藝術遇見科技管理</t>
  </si>
  <si>
    <t>故事影像賞析</t>
  </si>
  <si>
    <t>故事影像寫作</t>
    <phoneticPr fontId="2" type="noConversion"/>
  </si>
  <si>
    <t>善與義務：人道總綱《論語．學而》導讀</t>
  </si>
  <si>
    <t>109-1原民部落美學研習</t>
    <phoneticPr fontId="2" type="noConversion"/>
  </si>
  <si>
    <t>數位通信技術與應用</t>
  </si>
  <si>
    <t>音樂治療導論</t>
  </si>
  <si>
    <t>聲音藝術專題</t>
    <phoneticPr fontId="2" type="noConversion"/>
  </si>
  <si>
    <t>進階資訊教育</t>
  </si>
  <si>
    <t>視覺策略行銷</t>
  </si>
  <si>
    <t>專題討論(三)</t>
  </si>
  <si>
    <t>英語簡報技巧</t>
  </si>
  <si>
    <t>情境英語會話</t>
  </si>
  <si>
    <t>物理計算實務</t>
  </si>
  <si>
    <t>半導體材料導論</t>
  </si>
  <si>
    <t>前瞻5G/6G通訊系統與積體電路設計</t>
  </si>
  <si>
    <t>AI模型建立實務</t>
  </si>
  <si>
    <t>看美劇學英文</t>
  </si>
  <si>
    <t>英文履歷寫作與求職技巧</t>
  </si>
  <si>
    <t>美式職場競爭力培訓課程</t>
  </si>
  <si>
    <t>射頻超大型積體電路設計概論</t>
  </si>
  <si>
    <t>智聯網系統與產品設計實務</t>
  </si>
  <si>
    <t>運動賞析與體驗</t>
  </si>
  <si>
    <t>藝術與人工智慧</t>
  </si>
  <si>
    <t>釀造學</t>
  </si>
  <si>
    <t>影像處理與電腦視覺</t>
  </si>
  <si>
    <t>物聯網感測網路</t>
  </si>
  <si>
    <t>智慧型控制</t>
  </si>
  <si>
    <t>3D AR系統實作</t>
  </si>
  <si>
    <t>AI（一）資料科學技術</t>
  </si>
  <si>
    <t>AI（一）資料科學技術實作</t>
  </si>
  <si>
    <t>AI（二）機器學習</t>
  </si>
  <si>
    <t>AI（二）機器學習實作</t>
  </si>
  <si>
    <t>人工智慧進階實務</t>
  </si>
  <si>
    <t>大學引導－成長工作坊</t>
    <phoneticPr fontId="2" type="noConversion"/>
  </si>
  <si>
    <t>大學引導－成長工作坊2</t>
    <phoneticPr fontId="2" type="noConversion"/>
  </si>
  <si>
    <t>電路學（Ⅰ）實作</t>
    <phoneticPr fontId="2" type="noConversion"/>
  </si>
  <si>
    <t>電路學（Ⅱ）實作</t>
    <phoneticPr fontId="2" type="noConversion"/>
  </si>
  <si>
    <t>智慧科技概論與應用</t>
  </si>
  <si>
    <t>產業論壇</t>
  </si>
  <si>
    <t>總體經濟學</t>
  </si>
  <si>
    <t>機器人學</t>
  </si>
  <si>
    <t>機器人視覺</t>
  </si>
  <si>
    <t>通訊電子學</t>
  </si>
  <si>
    <t>物聯網通訊技術與應用</t>
  </si>
  <si>
    <t>生醫晶片實務應用</t>
  </si>
  <si>
    <t>智慧永續跨域專題</t>
  </si>
  <si>
    <t>智慧永續跨域專題實務</t>
  </si>
  <si>
    <t>智慧永續生活</t>
  </si>
  <si>
    <t>環境教育</t>
  </si>
  <si>
    <t>人工智慧技術與應用</t>
  </si>
  <si>
    <t>三年德文</t>
  </si>
  <si>
    <t>文化萬花筒（中高級英文）</t>
    <phoneticPr fontId="2" type="noConversion"/>
  </si>
  <si>
    <t>地理資訊系統</t>
  </si>
  <si>
    <t>都市計畫與地方創生</t>
  </si>
  <si>
    <t>土地利用概要</t>
  </si>
  <si>
    <t>微積分學前預備課程</t>
  </si>
  <si>
    <t>藝術經濟</t>
  </si>
  <si>
    <t>藝術與醫學密碼</t>
  </si>
  <si>
    <t>資訊分析資訊視覺化處理</t>
  </si>
  <si>
    <t>專題討論(四)</t>
  </si>
  <si>
    <t>創業家精神</t>
  </si>
  <si>
    <t>說讀故事鍊英語</t>
  </si>
  <si>
    <t>人類心智與行為</t>
  </si>
  <si>
    <t>現代農業生物科技專題</t>
  </si>
  <si>
    <t>資訊教育－資料分析與資訊視覺化處理</t>
  </si>
  <si>
    <t>數位時代社會發展--新政治、新經濟、新社會</t>
  </si>
  <si>
    <t>職場準備與企業倫理</t>
  </si>
  <si>
    <t>一年日文（二）</t>
  </si>
  <si>
    <t>一年日文（一）</t>
  </si>
  <si>
    <t>人工智慧素養</t>
  </si>
  <si>
    <t>印尼語入門</t>
  </si>
  <si>
    <t>資訊安全概論</t>
  </si>
  <si>
    <t>選修體育：桌球</t>
  </si>
  <si>
    <t>中階商用英文</t>
  </si>
  <si>
    <t>模擬實務與職場實習（Ⅱ）</t>
    <phoneticPr fontId="2" type="noConversion"/>
  </si>
  <si>
    <t>普通物理實驗（一）</t>
  </si>
  <si>
    <t>人工智慧與創新設計</t>
  </si>
  <si>
    <t>從跨文化角度看電影</t>
  </si>
  <si>
    <t>數位行銷實務</t>
  </si>
  <si>
    <t>個人理財（110-2）</t>
  </si>
  <si>
    <t>射頻超大型積體電路設計實務</t>
  </si>
  <si>
    <t>類比積體電路設計與分析</t>
  </si>
  <si>
    <t>餐旅資訊系統</t>
  </si>
  <si>
    <t>餐旅作業系統</t>
  </si>
  <si>
    <t>餐旅產業管理</t>
  </si>
  <si>
    <t>會計學</t>
  </si>
  <si>
    <t>普通物理演習（一）</t>
  </si>
  <si>
    <t>物理入門（一）</t>
  </si>
  <si>
    <t>微積分演習（一）</t>
  </si>
  <si>
    <t>計算物理</t>
  </si>
  <si>
    <t>普通物理實驗（二）</t>
  </si>
  <si>
    <t>普通物理演習（二）</t>
  </si>
  <si>
    <t>物理入門（二）</t>
  </si>
  <si>
    <t>微積分演習（二）</t>
  </si>
  <si>
    <t>計算物理（二）</t>
  </si>
  <si>
    <t>基礎物理榮譽課程（一）</t>
    <phoneticPr fontId="2" type="noConversion"/>
  </si>
  <si>
    <t>基礎應用數學</t>
  </si>
  <si>
    <t>科技與物理</t>
  </si>
  <si>
    <t>資料科學與技術</t>
  </si>
  <si>
    <t>大三、四體育：女子桌球專項訓練</t>
  </si>
  <si>
    <t>中級英文(I): 英語閱讀與聽力</t>
  </si>
  <si>
    <t>英文口語表達及簡報技巧</t>
  </si>
  <si>
    <t>選修體育：健康體適能</t>
  </si>
  <si>
    <t>留學英文</t>
  </si>
  <si>
    <t>普通心理學</t>
  </si>
  <si>
    <t>日文閱讀（一）</t>
    <phoneticPr fontId="2" type="noConversion"/>
  </si>
  <si>
    <t>電路設計實務與職場實習(Ⅰ)</t>
  </si>
  <si>
    <t>電路設計實務與職場實習(Ⅱ)</t>
  </si>
  <si>
    <t>模擬實務與職場實習(Ⅰ)</t>
    <phoneticPr fontId="2" type="noConversion"/>
  </si>
  <si>
    <t>模擬實務與職場實習(Ⅱ)</t>
  </si>
  <si>
    <t>JAVA程式設計</t>
  </si>
  <si>
    <t>大三、四體育：男子桌球專項訓練</t>
  </si>
  <si>
    <t>選修體育：現代瑜珈</t>
  </si>
  <si>
    <t>多元學習：棟長培育</t>
  </si>
  <si>
    <t>繪畫素材研習</t>
  </si>
  <si>
    <t>海洋生物多樣性</t>
  </si>
  <si>
    <t>友善農作進階課程（蔬菜類）</t>
    <phoneticPr fontId="2" type="noConversion"/>
  </si>
  <si>
    <t>多元學習：真證好正- Microsoft Office Specialist Master</t>
  </si>
  <si>
    <t>多元學習：職引青年</t>
  </si>
  <si>
    <t>多元學習：Alpha Leader培育</t>
  </si>
  <si>
    <t>自然科學微學分</t>
  </si>
  <si>
    <t>系統模擬</t>
  </si>
  <si>
    <t>GL:Trends in Global Ecology &amp; Environmental Change</t>
  </si>
  <si>
    <t>General Chemistry</t>
  </si>
  <si>
    <t>Chemistry Laboratory</t>
  </si>
  <si>
    <t>Calculus</t>
  </si>
  <si>
    <t>Biology and Ecology</t>
  </si>
  <si>
    <t>Freshman Project (Ｉ)</t>
  </si>
  <si>
    <t>GL:Personal Identity in Historical Perspective</t>
  </si>
  <si>
    <t>Introduction to Sustainability</t>
  </si>
  <si>
    <t>Sustainable Product Design and Development</t>
  </si>
  <si>
    <t>工程AI導論</t>
  </si>
  <si>
    <t>普通物理（二）</t>
  </si>
  <si>
    <t>計算機概論</t>
  </si>
  <si>
    <t>學年度</t>
    <phoneticPr fontId="2" type="noConversion"/>
  </si>
  <si>
    <t>學期</t>
    <phoneticPr fontId="2" type="noConversion"/>
  </si>
  <si>
    <t>選課代號</t>
    <phoneticPr fontId="2" type="noConversion"/>
  </si>
  <si>
    <t>成績</t>
    <phoneticPr fontId="2" type="noConversion"/>
  </si>
  <si>
    <t>114學年度畢業生歷年成績單分析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</si>
</sst>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0_ "/>
  </numFmts>
  <fonts count="17" x14ac:knownFonts="1">
    <font>
      <sz val="12"/>
      <color theme="1"/>
      <name val="新細明體"/>
      <family val="2"/>
      <charset val="136"/>
      <scheme val="minor"/>
    </font>
    <font>
      <sz val="18"/>
      <color theme="1"/>
      <name val="標楷體"/>
      <family val="4"/>
      <charset val="136"/>
    </font>
    <font>
      <sz val="9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  <font>
      <sz val="12"/>
      <name val="標楷體"/>
      <family val="4"/>
      <charset val="136"/>
    </font>
    <font>
      <sz val="12"/>
      <color rgb="FF0070C0"/>
      <name val="標楷體"/>
      <family val="4"/>
      <charset val="136"/>
    </font>
    <font>
      <sz val="12"/>
      <color rgb="FF000000"/>
      <name val="標楷體"/>
      <family val="4"/>
      <charset val="136"/>
    </font>
    <font>
      <sz val="9"/>
      <color rgb="FF000000"/>
      <name val="標楷體"/>
      <family val="4"/>
      <charset val="136"/>
    </font>
    <font>
      <b/>
      <sz val="12"/>
      <color theme="1"/>
      <name val="標楷體"/>
      <family val="4"/>
      <charset val="136"/>
    </font>
    <font>
      <sz val="12"/>
      <color rgb="FFFF0000"/>
      <name val="標楷體"/>
      <family val="4"/>
      <charset val="136"/>
    </font>
    <font>
      <sz val="12"/>
      <color theme="1"/>
      <name val="Times New Roman"/>
      <family val="1"/>
    </font>
    <font>
      <sz val="12"/>
      <color rgb="FF0000FF"/>
      <name val="Times New Roman"/>
      <family val="1"/>
    </font>
    <font>
      <sz val="12"/>
      <color theme="1"/>
      <name val="Georgia"/>
      <family val="1"/>
    </font>
    <font>
      <sz val="12"/>
      <color theme="1"/>
      <name val="Taipei Sans TC Beta"/>
      <family val="3"/>
      <charset val="136"/>
    </font>
    <font>
      <b/>
      <sz val="12"/>
      <color rgb="FF0000FF"/>
      <name val="微軟正黑體"/>
      <family val="2"/>
      <charset val="136"/>
    </font>
    <font>
      <sz val="12"/>
      <color theme="1"/>
      <name val="新細明體"/>
      <family val="1"/>
      <charset val="136"/>
    </font>
    <font>
      <sz val="12"/>
      <color theme="1"/>
      <name val="細明體"/>
      <family val="1"/>
      <charset val="136"/>
    </font>
  </fonts>
  <fills count="8">
    <fill>
      <patternFill patternType="none"/>
    </fill>
    <fill>
      <patternFill patternType="gray125"/>
    </fill>
    <fill>
      <patternFill patternType="solid">
        <fgColor rgb="FFCCCCCC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9" tint="0.79998168889431442"/>
        <bgColor theme="9" tint="0.79998168889431442"/>
      </patternFill>
    </fill>
    <fill>
      <patternFill patternType="solid">
        <fgColor rgb="FFFFFF00"/>
        <bgColor indexed="64"/>
      </patternFill>
    </fill>
  </fills>
  <borders count="6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ck">
        <color indexed="64"/>
      </top>
      <bottom/>
      <diagonal/>
    </border>
    <border>
      <left style="medium">
        <color indexed="64"/>
      </left>
      <right/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 diagonalDown="1"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 style="thin">
        <color indexed="64"/>
      </diagonal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/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9" tint="0.39997558519241921"/>
      </bottom>
      <diagonal/>
    </border>
  </borders>
  <cellStyleXfs count="1">
    <xf numFmtId="0" fontId="0" fillId="0" borderId="0">
      <alignment vertical="center"/>
    </xf>
  </cellStyleXfs>
  <cellXfs count="188">
    <xf numFmtId="0" fontId="0" fillId="0" borderId="0" xfId="0">
      <alignment vertical="center"/>
    </xf>
    <xf numFmtId="0" fontId="3" fillId="2" borderId="1" xfId="0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left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left" vertical="center" wrapText="1"/>
    </xf>
    <xf numFmtId="0" fontId="4" fillId="0" borderId="11" xfId="0" applyFont="1" applyBorder="1" applyAlignment="1">
      <alignment horizontal="left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left" vertical="center" wrapText="1"/>
    </xf>
    <xf numFmtId="0" fontId="4" fillId="0" borderId="16" xfId="0" applyFont="1" applyBorder="1" applyAlignment="1">
      <alignment horizontal="left" vertical="center" wrapText="1"/>
    </xf>
    <xf numFmtId="0" fontId="4" fillId="0" borderId="17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left" vertical="center" wrapText="1"/>
    </xf>
    <xf numFmtId="0" fontId="3" fillId="0" borderId="20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left" vertical="center" wrapText="1"/>
    </xf>
    <xf numFmtId="0" fontId="4" fillId="0" borderId="20" xfId="0" applyFont="1" applyBorder="1" applyAlignment="1">
      <alignment horizontal="left" vertical="center" wrapText="1"/>
    </xf>
    <xf numFmtId="0" fontId="4" fillId="0" borderId="21" xfId="0" applyFont="1" applyBorder="1" applyAlignment="1">
      <alignment horizontal="left" vertical="center" wrapText="1"/>
    </xf>
    <xf numFmtId="0" fontId="4" fillId="0" borderId="24" xfId="0" applyFont="1" applyBorder="1" applyAlignment="1">
      <alignment horizontal="left" vertical="center" wrapText="1"/>
    </xf>
    <xf numFmtId="0" fontId="4" fillId="0" borderId="25" xfId="0" applyFont="1" applyBorder="1" applyAlignment="1">
      <alignment horizontal="left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left" vertical="center" wrapText="1"/>
    </xf>
    <xf numFmtId="0" fontId="5" fillId="0" borderId="10" xfId="0" applyFont="1" applyBorder="1" applyAlignment="1">
      <alignment horizontal="left" vertical="center" wrapText="1"/>
    </xf>
    <xf numFmtId="0" fontId="5" fillId="0" borderId="11" xfId="0" applyFont="1" applyBorder="1" applyAlignment="1">
      <alignment horizontal="center" vertical="center" wrapText="1"/>
    </xf>
    <xf numFmtId="0" fontId="3" fillId="0" borderId="33" xfId="0" applyFont="1" applyBorder="1" applyAlignment="1">
      <alignment horizontal="center" vertical="center" wrapText="1"/>
    </xf>
    <xf numFmtId="0" fontId="3" fillId="0" borderId="35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8" fillId="0" borderId="48" xfId="0" applyFont="1" applyBorder="1" applyAlignment="1">
      <alignment horizontal="center" vertical="center" wrapText="1"/>
    </xf>
    <xf numFmtId="176" fontId="8" fillId="0" borderId="48" xfId="0" applyNumberFormat="1" applyFont="1" applyBorder="1" applyAlignment="1">
      <alignment horizontal="center" vertical="center" wrapText="1"/>
    </xf>
    <xf numFmtId="176" fontId="0" fillId="0" borderId="0" xfId="0" applyNumberFormat="1">
      <alignment vertical="center"/>
    </xf>
    <xf numFmtId="176" fontId="3" fillId="0" borderId="0" xfId="0" applyNumberFormat="1" applyFont="1" applyAlignment="1">
      <alignment horizontal="center" vertical="center"/>
    </xf>
    <xf numFmtId="0" fontId="3" fillId="0" borderId="14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left" vertical="center" wrapText="1"/>
    </xf>
    <xf numFmtId="0" fontId="3" fillId="0" borderId="20" xfId="0" applyFont="1" applyBorder="1" applyAlignment="1">
      <alignment horizontal="left" vertical="center" wrapText="1"/>
    </xf>
    <xf numFmtId="0" fontId="5" fillId="0" borderId="11" xfId="0" applyFont="1" applyBorder="1" applyAlignment="1">
      <alignment horizontal="left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38" xfId="0" applyFont="1" applyBorder="1" applyAlignment="1">
      <alignment horizontal="center" vertical="center" wrapText="1"/>
    </xf>
    <xf numFmtId="0" fontId="4" fillId="0" borderId="54" xfId="0" applyFont="1" applyBorder="1" applyAlignment="1">
      <alignment horizontal="center" vertical="center" wrapText="1"/>
    </xf>
    <xf numFmtId="0" fontId="4" fillId="0" borderId="55" xfId="0" applyFont="1" applyBorder="1" applyAlignment="1">
      <alignment horizontal="center" vertical="center" wrapText="1"/>
    </xf>
    <xf numFmtId="0" fontId="4" fillId="0" borderId="49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4" fillId="0" borderId="51" xfId="0" applyFont="1" applyBorder="1" applyAlignment="1">
      <alignment horizontal="center" vertical="center" wrapText="1"/>
    </xf>
    <xf numFmtId="0" fontId="12" fillId="0" borderId="0" xfId="0" applyFont="1">
      <alignment vertical="center"/>
    </xf>
    <xf numFmtId="0" fontId="12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0" fillId="0" borderId="0" xfId="0" applyFont="1" applyAlignment="1">
      <alignment vertical="center" wrapText="1"/>
    </xf>
    <xf numFmtId="0" fontId="10" fillId="0" borderId="0" xfId="0" applyFont="1" applyAlignment="1" applyProtection="1">
      <alignment horizontal="center" vertical="center" wrapText="1"/>
      <protection locked="0"/>
    </xf>
    <xf numFmtId="0" fontId="11" fillId="0" borderId="0" xfId="0" applyFont="1" applyAlignment="1" applyProtection="1">
      <alignment horizontal="center" vertical="center" wrapText="1"/>
      <protection locked="0"/>
    </xf>
    <xf numFmtId="0" fontId="10" fillId="0" borderId="0" xfId="0" applyFont="1" applyAlignment="1" applyProtection="1">
      <alignment vertical="center" wrapText="1"/>
      <protection locked="0"/>
    </xf>
    <xf numFmtId="0" fontId="0" fillId="0" borderId="0" xfId="0" applyProtection="1">
      <alignment vertical="center"/>
      <protection locked="0"/>
    </xf>
    <xf numFmtId="0" fontId="0" fillId="5" borderId="56" xfId="0" applyFill="1" applyBorder="1">
      <alignment vertical="center"/>
    </xf>
    <xf numFmtId="0" fontId="0" fillId="0" borderId="56" xfId="0" applyBorder="1">
      <alignment vertical="center"/>
    </xf>
    <xf numFmtId="0" fontId="0" fillId="5" borderId="57" xfId="0" applyFill="1" applyBorder="1" applyAlignment="1">
      <alignment horizontal="center" vertical="center"/>
    </xf>
    <xf numFmtId="0" fontId="0" fillId="0" borderId="57" xfId="0" applyBorder="1" applyAlignment="1">
      <alignment horizontal="center" vertical="center"/>
    </xf>
    <xf numFmtId="0" fontId="0" fillId="5" borderId="57" xfId="0" applyFill="1" applyBorder="1">
      <alignment vertical="center"/>
    </xf>
    <xf numFmtId="0" fontId="0" fillId="0" borderId="57" xfId="0" applyBorder="1">
      <alignment vertical="center"/>
    </xf>
    <xf numFmtId="0" fontId="0" fillId="5" borderId="58" xfId="0" applyFill="1" applyBorder="1">
      <alignment vertical="center"/>
    </xf>
    <xf numFmtId="0" fontId="0" fillId="5" borderId="59" xfId="0" applyFill="1" applyBorder="1" applyAlignment="1">
      <alignment horizontal="center" vertical="center"/>
    </xf>
    <xf numFmtId="0" fontId="0" fillId="5" borderId="59" xfId="0" applyFill="1" applyBorder="1">
      <alignment vertical="center"/>
    </xf>
    <xf numFmtId="0" fontId="4" fillId="0" borderId="10" xfId="0" applyFont="1" applyBorder="1" applyAlignment="1" applyProtection="1">
      <alignment horizontal="left" vertical="center" wrapText="1"/>
      <protection locked="0"/>
    </xf>
    <xf numFmtId="0" fontId="4" fillId="0" borderId="38" xfId="0" applyFont="1" applyBorder="1" applyAlignment="1" applyProtection="1">
      <alignment horizontal="left" vertical="center" wrapText="1"/>
      <protection locked="0"/>
    </xf>
    <xf numFmtId="0" fontId="3" fillId="6" borderId="13" xfId="0" applyFont="1" applyFill="1" applyBorder="1" applyAlignment="1">
      <alignment vertical="center" wrapText="1"/>
    </xf>
    <xf numFmtId="0" fontId="3" fillId="6" borderId="13" xfId="0" applyFont="1" applyFill="1" applyBorder="1" applyAlignment="1">
      <alignment horizontal="center" vertical="center" wrapText="1"/>
    </xf>
    <xf numFmtId="176" fontId="3" fillId="6" borderId="13" xfId="0" applyNumberFormat="1" applyFont="1" applyFill="1" applyBorder="1" applyAlignment="1">
      <alignment horizontal="center" vertical="center"/>
    </xf>
    <xf numFmtId="176" fontId="9" fillId="0" borderId="13" xfId="0" applyNumberFormat="1" applyFont="1" applyBorder="1" applyAlignment="1">
      <alignment horizontal="left" vertical="center" wrapText="1"/>
    </xf>
    <xf numFmtId="176" fontId="9" fillId="0" borderId="13" xfId="0" applyNumberFormat="1" applyFont="1" applyBorder="1" applyAlignment="1">
      <alignment horizontal="center" vertical="center" wrapText="1"/>
    </xf>
    <xf numFmtId="176" fontId="9" fillId="0" borderId="13" xfId="0" applyNumberFormat="1" applyFont="1" applyBorder="1" applyAlignment="1">
      <alignment horizontal="center" vertical="center"/>
    </xf>
    <xf numFmtId="0" fontId="3" fillId="0" borderId="13" xfId="0" applyFont="1" applyBorder="1" applyAlignment="1">
      <alignment vertical="center" wrapText="1"/>
    </xf>
    <xf numFmtId="176" fontId="3" fillId="0" borderId="13" xfId="0" applyNumberFormat="1" applyFont="1" applyBorder="1" applyAlignment="1">
      <alignment horizontal="center" vertical="center"/>
    </xf>
    <xf numFmtId="176" fontId="3" fillId="0" borderId="13" xfId="0" applyNumberFormat="1" applyFont="1" applyBorder="1" applyAlignment="1">
      <alignment horizontal="left" vertical="center" wrapText="1"/>
    </xf>
    <xf numFmtId="0" fontId="3" fillId="6" borderId="13" xfId="0" applyFont="1" applyFill="1" applyBorder="1">
      <alignment vertical="center"/>
    </xf>
    <xf numFmtId="0" fontId="4" fillId="6" borderId="13" xfId="0" applyFont="1" applyFill="1" applyBorder="1" applyAlignment="1">
      <alignment horizontal="center" vertical="center"/>
    </xf>
    <xf numFmtId="0" fontId="3" fillId="0" borderId="13" xfId="0" applyFont="1" applyBorder="1">
      <alignment vertical="center"/>
    </xf>
    <xf numFmtId="0" fontId="4" fillId="0" borderId="13" xfId="0" applyFont="1" applyBorder="1" applyAlignment="1">
      <alignment horizontal="center" vertical="center"/>
    </xf>
    <xf numFmtId="176" fontId="3" fillId="0" borderId="13" xfId="0" applyNumberFormat="1" applyFont="1" applyBorder="1" applyAlignment="1">
      <alignment horizontal="center" vertical="center" wrapText="1"/>
    </xf>
    <xf numFmtId="176" fontId="3" fillId="6" borderId="13" xfId="0" applyNumberFormat="1" applyFont="1" applyFill="1" applyBorder="1" applyAlignment="1">
      <alignment horizontal="left" vertical="center" wrapText="1"/>
    </xf>
    <xf numFmtId="176" fontId="3" fillId="6" borderId="13" xfId="0" applyNumberFormat="1" applyFont="1" applyFill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/>
    </xf>
    <xf numFmtId="0" fontId="3" fillId="6" borderId="13" xfId="0" applyFont="1" applyFill="1" applyBorder="1" applyAlignment="1">
      <alignment horizontal="center" vertical="center"/>
    </xf>
    <xf numFmtId="0" fontId="9" fillId="0" borderId="13" xfId="0" applyFont="1" applyBorder="1" applyAlignment="1">
      <alignment horizontal="center" vertical="center" wrapText="1"/>
    </xf>
    <xf numFmtId="176" fontId="9" fillId="6" borderId="13" xfId="0" applyNumberFormat="1" applyFont="1" applyFill="1" applyBorder="1" applyAlignment="1">
      <alignment horizontal="left" vertical="center" wrapText="1"/>
    </xf>
    <xf numFmtId="0" fontId="9" fillId="6" borderId="13" xfId="0" applyFont="1" applyFill="1" applyBorder="1" applyAlignment="1">
      <alignment horizontal="center" vertical="center" wrapText="1"/>
    </xf>
    <xf numFmtId="176" fontId="9" fillId="6" borderId="13" xfId="0" applyNumberFormat="1" applyFont="1" applyFill="1" applyBorder="1" applyAlignment="1">
      <alignment horizontal="center" vertical="center"/>
    </xf>
    <xf numFmtId="0" fontId="9" fillId="0" borderId="13" xfId="0" applyFont="1" applyBorder="1" applyAlignment="1">
      <alignment vertical="center" wrapText="1"/>
    </xf>
    <xf numFmtId="0" fontId="9" fillId="6" borderId="13" xfId="0" applyFont="1" applyFill="1" applyBorder="1" applyAlignment="1">
      <alignment horizontal="left" vertical="center" wrapText="1"/>
    </xf>
    <xf numFmtId="0" fontId="9" fillId="6" borderId="13" xfId="0" applyFont="1" applyFill="1" applyBorder="1" applyAlignment="1">
      <alignment vertical="center" wrapText="1"/>
    </xf>
    <xf numFmtId="0" fontId="3" fillId="6" borderId="13" xfId="0" applyFont="1" applyFill="1" applyBorder="1" applyAlignment="1">
      <alignment horizontal="left" vertical="center" wrapText="1"/>
    </xf>
    <xf numFmtId="176" fontId="9" fillId="6" borderId="13" xfId="0" applyNumberFormat="1" applyFont="1" applyFill="1" applyBorder="1" applyAlignment="1">
      <alignment horizontal="center" vertical="center" wrapText="1"/>
    </xf>
    <xf numFmtId="0" fontId="4" fillId="0" borderId="13" xfId="0" applyFont="1" applyBorder="1">
      <alignment vertical="center"/>
    </xf>
    <xf numFmtId="176" fontId="4" fillId="0" borderId="13" xfId="0" applyNumberFormat="1" applyFont="1" applyBorder="1" applyAlignment="1">
      <alignment horizontal="center" vertical="center"/>
    </xf>
    <xf numFmtId="176" fontId="4" fillId="6" borderId="13" xfId="0" applyNumberFormat="1" applyFont="1" applyFill="1" applyBorder="1" applyAlignment="1">
      <alignment horizontal="left" vertical="center" wrapText="1"/>
    </xf>
    <xf numFmtId="176" fontId="4" fillId="6" borderId="13" xfId="0" applyNumberFormat="1" applyFont="1" applyFill="1" applyBorder="1" applyAlignment="1">
      <alignment horizontal="center" vertical="center"/>
    </xf>
    <xf numFmtId="0" fontId="14" fillId="6" borderId="13" xfId="0" applyFont="1" applyFill="1" applyBorder="1">
      <alignment vertical="center"/>
    </xf>
    <xf numFmtId="0" fontId="14" fillId="6" borderId="13" xfId="0" applyFont="1" applyFill="1" applyBorder="1" applyAlignment="1">
      <alignment horizontal="center" vertical="center" wrapText="1"/>
    </xf>
    <xf numFmtId="176" fontId="14" fillId="6" borderId="13" xfId="0" applyNumberFormat="1" applyFont="1" applyFill="1" applyBorder="1" applyAlignment="1">
      <alignment horizontal="center" vertical="center"/>
    </xf>
    <xf numFmtId="0" fontId="14" fillId="0" borderId="13" xfId="0" applyFont="1" applyBorder="1" applyAlignment="1">
      <alignment horizontal="left" vertical="center" wrapText="1"/>
    </xf>
    <xf numFmtId="0" fontId="14" fillId="0" borderId="13" xfId="0" applyFont="1" applyBorder="1" applyAlignment="1">
      <alignment horizontal="center" vertical="center"/>
    </xf>
    <xf numFmtId="176" fontId="14" fillId="0" borderId="13" xfId="0" applyNumberFormat="1" applyFont="1" applyBorder="1" applyAlignment="1">
      <alignment horizontal="center" vertical="center"/>
    </xf>
    <xf numFmtId="0" fontId="14" fillId="6" borderId="13" xfId="0" applyFont="1" applyFill="1" applyBorder="1" applyAlignment="1">
      <alignment horizontal="left" vertical="center" wrapText="1"/>
    </xf>
    <xf numFmtId="0" fontId="14" fillId="6" borderId="13" xfId="0" applyFont="1" applyFill="1" applyBorder="1" applyAlignment="1">
      <alignment horizontal="center" vertical="center"/>
    </xf>
    <xf numFmtId="0" fontId="14" fillId="0" borderId="13" xfId="0" applyFont="1" applyBorder="1">
      <alignment vertical="center"/>
    </xf>
    <xf numFmtId="176" fontId="14" fillId="0" borderId="13" xfId="0" applyNumberFormat="1" applyFont="1" applyBorder="1" applyAlignment="1">
      <alignment horizontal="center" vertical="center" wrapText="1"/>
    </xf>
    <xf numFmtId="0" fontId="14" fillId="0" borderId="13" xfId="0" applyFont="1" applyBorder="1" applyAlignment="1">
      <alignment horizontal="center" vertical="center" wrapText="1"/>
    </xf>
    <xf numFmtId="0" fontId="14" fillId="6" borderId="60" xfId="0" applyFont="1" applyFill="1" applyBorder="1">
      <alignment vertical="center"/>
    </xf>
    <xf numFmtId="0" fontId="14" fillId="6" borderId="60" xfId="0" applyFont="1" applyFill="1" applyBorder="1" applyAlignment="1">
      <alignment horizontal="center" vertical="center"/>
    </xf>
    <xf numFmtId="176" fontId="14" fillId="6" borderId="60" xfId="0" applyNumberFormat="1" applyFont="1" applyFill="1" applyBorder="1" applyAlignment="1">
      <alignment horizontal="center" vertical="center"/>
    </xf>
    <xf numFmtId="0" fontId="14" fillId="0" borderId="60" xfId="0" applyFont="1" applyBorder="1">
      <alignment vertical="center"/>
    </xf>
    <xf numFmtId="0" fontId="14" fillId="0" borderId="60" xfId="0" applyFont="1" applyBorder="1" applyAlignment="1">
      <alignment horizontal="center" vertical="center"/>
    </xf>
    <xf numFmtId="176" fontId="14" fillId="0" borderId="60" xfId="0" applyNumberFormat="1" applyFont="1" applyBorder="1" applyAlignment="1">
      <alignment horizontal="center" vertical="center"/>
    </xf>
    <xf numFmtId="0" fontId="15" fillId="0" borderId="0" xfId="0" applyFont="1" applyAlignment="1" applyProtection="1">
      <alignment vertical="center" wrapText="1"/>
      <protection locked="0"/>
    </xf>
    <xf numFmtId="0" fontId="10" fillId="7" borderId="0" xfId="0" applyFont="1" applyFill="1" applyAlignment="1" applyProtection="1">
      <alignment horizontal="center" vertical="center" wrapText="1"/>
      <protection locked="0"/>
    </xf>
    <xf numFmtId="0" fontId="16" fillId="0" borderId="0" xfId="0" applyFont="1">
      <alignment vertical="center"/>
    </xf>
    <xf numFmtId="0" fontId="4" fillId="0" borderId="50" xfId="0" applyFont="1" applyBorder="1" applyAlignment="1" applyProtection="1">
      <alignment horizontal="center" vertical="center" wrapText="1"/>
      <protection hidden="1"/>
    </xf>
    <xf numFmtId="0" fontId="0" fillId="0" borderId="0" xfId="0" applyProtection="1">
      <alignment vertical="center"/>
      <protection hidden="1"/>
    </xf>
    <xf numFmtId="0" fontId="3" fillId="0" borderId="33" xfId="0" applyFont="1" applyBorder="1" applyAlignment="1" applyProtection="1">
      <alignment horizontal="center" vertical="center" wrapText="1"/>
      <protection hidden="1"/>
    </xf>
    <xf numFmtId="0" fontId="3" fillId="0" borderId="34" xfId="0" applyFont="1" applyBorder="1" applyAlignment="1" applyProtection="1">
      <alignment horizontal="center" vertical="center" wrapText="1"/>
      <protection hidden="1"/>
    </xf>
    <xf numFmtId="0" fontId="4" fillId="0" borderId="8" xfId="0" applyFont="1" applyBorder="1" applyAlignment="1" applyProtection="1">
      <alignment horizontal="center" vertical="center" wrapText="1"/>
      <protection hidden="1"/>
    </xf>
    <xf numFmtId="0" fontId="4" fillId="0" borderId="9" xfId="0" applyFont="1" applyBorder="1" applyAlignment="1" applyProtection="1">
      <alignment horizontal="center" vertical="center" wrapText="1"/>
      <protection hidden="1"/>
    </xf>
    <xf numFmtId="0" fontId="1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 textRotation="255" wrapText="1"/>
    </xf>
    <xf numFmtId="0" fontId="3" fillId="0" borderId="1" xfId="0" applyFont="1" applyBorder="1" applyAlignment="1">
      <alignment horizontal="center" vertical="center" textRotation="255" wrapText="1"/>
    </xf>
    <xf numFmtId="0" fontId="3" fillId="0" borderId="1" xfId="0" applyFont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textRotation="255" wrapText="1"/>
    </xf>
    <xf numFmtId="0" fontId="3" fillId="0" borderId="10" xfId="0" applyFont="1" applyBorder="1" applyAlignment="1">
      <alignment horizontal="center" vertical="center" textRotation="255" wrapText="1"/>
    </xf>
    <xf numFmtId="0" fontId="3" fillId="0" borderId="21" xfId="0" applyFont="1" applyBorder="1" applyAlignment="1">
      <alignment horizontal="center" vertical="center" textRotation="255" wrapText="1"/>
    </xf>
    <xf numFmtId="0" fontId="3" fillId="0" borderId="15" xfId="0" applyFont="1" applyBorder="1" applyAlignment="1">
      <alignment horizontal="center" vertical="center" textRotation="255" wrapText="1"/>
    </xf>
    <xf numFmtId="0" fontId="3" fillId="0" borderId="13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textRotation="255" wrapText="1"/>
    </xf>
    <xf numFmtId="0" fontId="3" fillId="0" borderId="4" xfId="0" applyFont="1" applyBorder="1" applyAlignment="1">
      <alignment horizontal="center" vertical="center" textRotation="255" wrapText="1"/>
    </xf>
    <xf numFmtId="0" fontId="3" fillId="0" borderId="32" xfId="0" applyFont="1" applyBorder="1" applyAlignment="1">
      <alignment horizontal="center" vertical="center" wrapText="1"/>
    </xf>
    <xf numFmtId="0" fontId="3" fillId="0" borderId="33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textRotation="255" wrapText="1"/>
    </xf>
    <xf numFmtId="0" fontId="3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vertical="center" wrapText="1"/>
    </xf>
    <xf numFmtId="0" fontId="3" fillId="0" borderId="26" xfId="0" applyFont="1" applyBorder="1" applyAlignment="1">
      <alignment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0" xfId="0" applyFont="1" applyBorder="1" applyAlignment="1">
      <alignment vertical="center" wrapText="1"/>
    </xf>
    <xf numFmtId="0" fontId="3" fillId="0" borderId="15" xfId="0" applyFont="1" applyBorder="1" applyAlignment="1">
      <alignment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21" xfId="0" applyFont="1" applyBorder="1" applyAlignment="1">
      <alignment vertical="center" wrapText="1"/>
    </xf>
    <xf numFmtId="0" fontId="3" fillId="0" borderId="3" xfId="0" applyFont="1" applyBorder="1" applyAlignment="1">
      <alignment vertical="center" textRotation="255" wrapText="1"/>
    </xf>
    <xf numFmtId="0" fontId="3" fillId="0" borderId="26" xfId="0" applyFont="1" applyBorder="1" applyAlignment="1">
      <alignment vertical="center" textRotation="255" wrapText="1"/>
    </xf>
    <xf numFmtId="0" fontId="3" fillId="0" borderId="2" xfId="0" applyFont="1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3" fillId="0" borderId="31" xfId="0" applyFont="1" applyBorder="1" applyAlignment="1">
      <alignment horizontal="center" vertical="center" textRotation="255" wrapText="1"/>
    </xf>
    <xf numFmtId="0" fontId="3" fillId="0" borderId="2" xfId="0" applyFont="1" applyBorder="1" applyAlignment="1">
      <alignment horizontal="center" vertical="center" textRotation="255" wrapText="1"/>
    </xf>
    <xf numFmtId="0" fontId="0" fillId="0" borderId="3" xfId="0" applyBorder="1" applyAlignment="1">
      <alignment horizontal="center" vertical="center" textRotation="255" wrapText="1"/>
    </xf>
    <xf numFmtId="0" fontId="0" fillId="0" borderId="26" xfId="0" applyBorder="1" applyAlignment="1">
      <alignment horizontal="center" vertical="center" textRotation="255" wrapText="1"/>
    </xf>
    <xf numFmtId="0" fontId="6" fillId="0" borderId="45" xfId="0" applyFont="1" applyBorder="1" applyAlignment="1">
      <alignment horizontal="center" vertical="center" wrapText="1"/>
    </xf>
    <xf numFmtId="0" fontId="0" fillId="0" borderId="44" xfId="0" applyBorder="1" applyAlignment="1">
      <alignment vertical="center" wrapText="1"/>
    </xf>
    <xf numFmtId="0" fontId="6" fillId="0" borderId="46" xfId="0" applyFont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justify" vertical="center" wrapText="1"/>
    </xf>
    <xf numFmtId="0" fontId="6" fillId="2" borderId="36" xfId="0" applyFont="1" applyFill="1" applyBorder="1" applyAlignment="1">
      <alignment horizontal="justify" vertical="center" wrapText="1"/>
    </xf>
    <xf numFmtId="0" fontId="0" fillId="0" borderId="37" xfId="0" applyBorder="1" applyAlignment="1">
      <alignment horizontal="justify" vertical="center" wrapText="1"/>
    </xf>
    <xf numFmtId="0" fontId="0" fillId="0" borderId="4" xfId="0" applyBorder="1" applyAlignment="1">
      <alignment horizontal="justify" vertical="center" wrapText="1"/>
    </xf>
    <xf numFmtId="0" fontId="0" fillId="0" borderId="12" xfId="0" applyBorder="1" applyAlignment="1">
      <alignment horizontal="justify" vertical="center" wrapText="1"/>
    </xf>
    <xf numFmtId="0" fontId="0" fillId="0" borderId="20" xfId="0" applyBorder="1" applyAlignment="1">
      <alignment horizontal="justify" vertical="center" wrapText="1"/>
    </xf>
    <xf numFmtId="0" fontId="0" fillId="0" borderId="13" xfId="0" applyBorder="1" applyAlignment="1">
      <alignment horizontal="center" vertical="center" wrapText="1"/>
    </xf>
    <xf numFmtId="0" fontId="6" fillId="2" borderId="10" xfId="0" applyFont="1" applyFill="1" applyBorder="1" applyAlignment="1">
      <alignment horizontal="justify" vertical="center" wrapText="1"/>
    </xf>
    <xf numFmtId="0" fontId="6" fillId="2" borderId="38" xfId="0" applyFont="1" applyFill="1" applyBorder="1" applyAlignment="1">
      <alignment horizontal="justify" vertical="center" wrapText="1"/>
    </xf>
    <xf numFmtId="0" fontId="0" fillId="0" borderId="11" xfId="0" applyBorder="1" applyAlignment="1">
      <alignment horizontal="justify" vertical="center" wrapText="1"/>
    </xf>
    <xf numFmtId="0" fontId="3" fillId="0" borderId="39" xfId="0" applyFont="1" applyBorder="1" applyAlignment="1">
      <alignment horizontal="center" vertical="center" wrapText="1"/>
    </xf>
    <xf numFmtId="0" fontId="0" fillId="0" borderId="38" xfId="0" applyBorder="1" applyAlignment="1">
      <alignment vertical="center" wrapText="1"/>
    </xf>
    <xf numFmtId="0" fontId="0" fillId="0" borderId="40" xfId="0" applyBorder="1" applyAlignment="1">
      <alignment vertical="center" wrapText="1"/>
    </xf>
    <xf numFmtId="9" fontId="6" fillId="4" borderId="39" xfId="0" applyNumberFormat="1" applyFont="1" applyFill="1" applyBorder="1" applyAlignment="1">
      <alignment horizontal="center" vertical="center" wrapText="1"/>
    </xf>
    <xf numFmtId="0" fontId="0" fillId="0" borderId="11" xfId="0" applyBorder="1" applyAlignment="1">
      <alignment vertical="center" wrapText="1"/>
    </xf>
    <xf numFmtId="10" fontId="6" fillId="4" borderId="13" xfId="0" applyNumberFormat="1" applyFont="1" applyFill="1" applyBorder="1" applyAlignment="1">
      <alignment horizontal="center" vertical="center" wrapText="1"/>
    </xf>
    <xf numFmtId="0" fontId="6" fillId="0" borderId="41" xfId="0" applyFont="1" applyBorder="1" applyAlignment="1">
      <alignment horizontal="center" vertical="center" wrapText="1"/>
    </xf>
    <xf numFmtId="0" fontId="6" fillId="0" borderId="47" xfId="0" applyFont="1" applyBorder="1" applyAlignment="1">
      <alignment horizontal="center" vertical="center" wrapText="1"/>
    </xf>
    <xf numFmtId="0" fontId="6" fillId="2" borderId="42" xfId="0" applyFont="1" applyFill="1" applyBorder="1" applyAlignment="1">
      <alignment horizontal="justify" vertical="center" wrapText="1"/>
    </xf>
    <xf numFmtId="0" fontId="6" fillId="2" borderId="43" xfId="0" applyFont="1" applyFill="1" applyBorder="1" applyAlignment="1">
      <alignment horizontal="justify" vertical="center" wrapText="1"/>
    </xf>
    <xf numFmtId="0" fontId="3" fillId="0" borderId="27" xfId="0" applyFont="1" applyBorder="1" applyAlignment="1">
      <alignment horizontal="center" vertical="center" textRotation="255" wrapText="1"/>
    </xf>
    <xf numFmtId="0" fontId="3" fillId="0" borderId="36" xfId="0" applyFont="1" applyBorder="1" applyAlignment="1">
      <alignment horizontal="center" vertical="center" textRotation="255" wrapText="1"/>
    </xf>
    <xf numFmtId="0" fontId="3" fillId="0" borderId="28" xfId="0" applyFont="1" applyBorder="1" applyAlignment="1">
      <alignment horizontal="center" vertical="center" textRotation="255" wrapText="1"/>
    </xf>
    <xf numFmtId="0" fontId="3" fillId="0" borderId="29" xfId="0" applyFont="1" applyBorder="1" applyAlignment="1">
      <alignment horizontal="center" vertical="center" textRotation="255" wrapText="1"/>
    </xf>
    <xf numFmtId="0" fontId="3" fillId="0" borderId="0" xfId="0" applyFont="1" applyAlignment="1">
      <alignment horizontal="center" vertical="center" textRotation="255" wrapText="1"/>
    </xf>
    <xf numFmtId="0" fontId="3" fillId="0" borderId="30" xfId="0" applyFont="1" applyBorder="1" applyAlignment="1">
      <alignment horizontal="center" vertical="center" textRotation="255" wrapText="1"/>
    </xf>
    <xf numFmtId="0" fontId="3" fillId="0" borderId="52" xfId="0" applyFont="1" applyBorder="1" applyAlignment="1">
      <alignment horizontal="center" vertical="center" textRotation="255" wrapText="1"/>
    </xf>
    <xf numFmtId="0" fontId="3" fillId="0" borderId="17" xfId="0" applyFont="1" applyBorder="1" applyAlignment="1">
      <alignment horizontal="center" vertical="center" textRotation="255" wrapText="1"/>
    </xf>
    <xf numFmtId="0" fontId="3" fillId="0" borderId="53" xfId="0" applyFont="1" applyBorder="1" applyAlignment="1">
      <alignment horizontal="center" vertical="center" textRotation="255" wrapText="1"/>
    </xf>
  </cellXfs>
  <cellStyles count="1">
    <cellStyle name="一般" xfId="0" builtinId="0"/>
  </cellStyles>
  <dxfs count="2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border outline="0">
        <right style="thin">
          <color theme="4" tint="0.39997558519241921"/>
        </right>
        <top style="thin">
          <color theme="4" tint="0.39997558519241921"/>
        </top>
      </border>
    </dxf>
    <dxf>
      <border outline="0">
        <bottom style="thin">
          <color theme="4" tint="0.39997558519241921"/>
        </bottom>
      </border>
    </dxf>
    <dxf>
      <numFmt numFmtId="0" formatCode="General"/>
    </dxf>
    <dxf>
      <numFmt numFmtId="0" formatCode="General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microsoft.com/office/2017/06/relationships/rdRichValueTypes" Target="richData/rdRichValueTypes.xml"/><Relationship Id="rId5" Type="http://schemas.openxmlformats.org/officeDocument/2006/relationships/theme" Target="theme/theme1.xml"/><Relationship Id="rId10" Type="http://schemas.microsoft.com/office/2017/06/relationships/rdRichValueStructure" Target="richData/rdrichvaluestructure.xml"/><Relationship Id="rId4" Type="http://schemas.openxmlformats.org/officeDocument/2006/relationships/externalLink" Target="externalLinks/externalLink1.xml"/><Relationship Id="rId9" Type="http://schemas.microsoft.com/office/2017/06/relationships/rdRichValue" Target="richData/rdrichvalue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514350</xdr:colOff>
      <xdr:row>36</xdr:row>
      <xdr:rowOff>209550</xdr:rowOff>
    </xdr:from>
    <xdr:to>
      <xdr:col>19</xdr:col>
      <xdr:colOff>266700</xdr:colOff>
      <xdr:row>46</xdr:row>
      <xdr:rowOff>28575</xdr:rowOff>
    </xdr:to>
    <xdr:sp macro="" textlink="">
      <xdr:nvSpPr>
        <xdr:cNvPr id="4" name="文字方塊 3">
          <a:extLst>
            <a:ext uri="{FF2B5EF4-FFF2-40B4-BE49-F238E27FC236}">
              <a16:creationId xmlns:a16="http://schemas.microsoft.com/office/drawing/2014/main" id="{B8EE7A4E-E219-4720-BBB2-EE43D558F095}"/>
            </a:ext>
          </a:extLst>
        </xdr:cNvPr>
        <xdr:cNvSpPr txBox="1"/>
      </xdr:nvSpPr>
      <xdr:spPr>
        <a:xfrm>
          <a:off x="10125075" y="8220075"/>
          <a:ext cx="3181350" cy="24193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zh-TW" altLang="en-US" sz="1400">
              <a:latin typeface="微軟正黑體" panose="020B0604030504040204" pitchFamily="34" charset="-120"/>
              <a:ea typeface="微軟正黑體" panose="020B0604030504040204" pitchFamily="34" charset="-120"/>
            </a:rPr>
            <a:t>如果你的版本夠新，這裡會出現你的所有其他選修包含通識，</a:t>
          </a:r>
          <a:endParaRPr lang="en-US" altLang="zh-TW" sz="1400">
            <a:latin typeface="微軟正黑體" panose="020B0604030504040204" pitchFamily="34" charset="-120"/>
            <a:ea typeface="微軟正黑體" panose="020B0604030504040204" pitchFamily="34" charset="-120"/>
          </a:endParaRPr>
        </a:p>
        <a:p>
          <a:r>
            <a:rPr lang="zh-TW" altLang="en-US" sz="1400">
              <a:latin typeface="微軟正黑體" panose="020B0604030504040204" pitchFamily="34" charset="-120"/>
              <a:ea typeface="微軟正黑體" panose="020B0604030504040204" pitchFamily="34" charset="-120"/>
            </a:rPr>
            <a:t>請幫我複製全部然後在</a:t>
          </a:r>
          <a:r>
            <a:rPr lang="en-US" altLang="zh-TW" sz="1400">
              <a:latin typeface="微軟正黑體" panose="020B0604030504040204" pitchFamily="34" charset="-120"/>
              <a:ea typeface="微軟正黑體" panose="020B0604030504040204" pitchFamily="34" charset="-120"/>
            </a:rPr>
            <a:t>D42</a:t>
          </a:r>
          <a:r>
            <a:rPr lang="zh-TW" altLang="en-US" sz="1400">
              <a:latin typeface="微軟正黑體" panose="020B0604030504040204" pitchFamily="34" charset="-120"/>
              <a:ea typeface="微軟正黑體" panose="020B0604030504040204" pitchFamily="34" charset="-120"/>
            </a:rPr>
            <a:t>按右鍵選僅貼上值</a:t>
          </a:r>
          <a:endParaRPr lang="en-US" altLang="zh-TW" sz="1400">
            <a:latin typeface="微軟正黑體" panose="020B0604030504040204" pitchFamily="34" charset="-120"/>
            <a:ea typeface="微軟正黑體" panose="020B0604030504040204" pitchFamily="34" charset="-120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zh-TW" altLang="zh-TW" sz="1400">
              <a:solidFill>
                <a:schemeClr val="dk1"/>
              </a:solidFill>
              <a:effectLst/>
              <a:latin typeface="微軟正黑體" panose="020B0604030504040204" pitchFamily="34" charset="-120"/>
              <a:ea typeface="微軟正黑體" panose="020B0604030504040204" pitchFamily="34" charset="-120"/>
              <a:cs typeface="+mn-cs"/>
            </a:rPr>
            <a:t>不然就要麻煩你將必修以外的課程全部貼上來，加油！</a:t>
          </a:r>
          <a:endParaRPr lang="zh-TW" altLang="zh-TW" sz="1400">
            <a:effectLst/>
            <a:latin typeface="微軟正黑體" panose="020B0604030504040204" pitchFamily="34" charset="-120"/>
            <a:ea typeface="微軟正黑體" panose="020B0604030504040204" pitchFamily="34" charset="-120"/>
          </a:endParaRPr>
        </a:p>
        <a:p>
          <a:endParaRPr lang="zh-TW" altLang="en-US" sz="1400">
            <a:latin typeface="微軟正黑體" panose="020B0604030504040204" pitchFamily="34" charset="-120"/>
            <a:ea typeface="微軟正黑體" panose="020B0604030504040204" pitchFamily="34" charset="-120"/>
          </a:endParaRPr>
        </a:p>
      </xdr:txBody>
    </xdr:sp>
    <xdr:clientData/>
  </xdr:twoCellAnchor>
  <xdr:twoCellAnchor>
    <xdr:from>
      <xdr:col>13</xdr:col>
      <xdr:colOff>457200</xdr:colOff>
      <xdr:row>3</xdr:row>
      <xdr:rowOff>209551</xdr:rowOff>
    </xdr:from>
    <xdr:to>
      <xdr:col>18</xdr:col>
      <xdr:colOff>209550</xdr:colOff>
      <xdr:row>13</xdr:row>
      <xdr:rowOff>76201</xdr:rowOff>
    </xdr:to>
    <xdr:sp macro="" textlink="">
      <xdr:nvSpPr>
        <xdr:cNvPr id="5" name="文字方塊 4">
          <a:extLst>
            <a:ext uri="{FF2B5EF4-FFF2-40B4-BE49-F238E27FC236}">
              <a16:creationId xmlns:a16="http://schemas.microsoft.com/office/drawing/2014/main" id="{999D70D3-9D2A-4E67-8285-92AE11093547}"/>
            </a:ext>
          </a:extLst>
        </xdr:cNvPr>
        <xdr:cNvSpPr txBox="1"/>
      </xdr:nvSpPr>
      <xdr:spPr>
        <a:xfrm>
          <a:off x="9382125" y="981076"/>
          <a:ext cx="3181350" cy="20574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zh-TW" altLang="en-US" sz="1400">
              <a:latin typeface="微軟正黑體" panose="020B0604030504040204" pitchFamily="34" charset="-120"/>
              <a:ea typeface="微軟正黑體" panose="020B0604030504040204" pitchFamily="34" charset="-120"/>
            </a:rPr>
            <a:t>如果你的版本夠新，這裡會出現你的所有其他選修包含通識，</a:t>
          </a:r>
          <a:endParaRPr lang="en-US" altLang="zh-TW" sz="1400">
            <a:latin typeface="微軟正黑體" panose="020B0604030504040204" pitchFamily="34" charset="-120"/>
            <a:ea typeface="微軟正黑體" panose="020B0604030504040204" pitchFamily="34" charset="-120"/>
          </a:endParaRPr>
        </a:p>
        <a:p>
          <a:r>
            <a:rPr lang="zh-TW" altLang="en-US" sz="1400">
              <a:latin typeface="微軟正黑體" panose="020B0604030504040204" pitchFamily="34" charset="-120"/>
              <a:ea typeface="微軟正黑體" panose="020B0604030504040204" pitchFamily="34" charset="-120"/>
            </a:rPr>
            <a:t>請幫我複製全部然後在</a:t>
          </a:r>
          <a:r>
            <a:rPr lang="en-US" altLang="zh-TW" sz="1400">
              <a:latin typeface="微軟正黑體" panose="020B0604030504040204" pitchFamily="34" charset="-120"/>
              <a:ea typeface="微軟正黑體" panose="020B0604030504040204" pitchFamily="34" charset="-120"/>
            </a:rPr>
            <a:t>D42</a:t>
          </a:r>
          <a:r>
            <a:rPr lang="zh-TW" altLang="en-US" sz="1400">
              <a:latin typeface="微軟正黑體" panose="020B0604030504040204" pitchFamily="34" charset="-120"/>
              <a:ea typeface="微軟正黑體" panose="020B0604030504040204" pitchFamily="34" charset="-120"/>
            </a:rPr>
            <a:t>按右鍵選僅貼上值</a:t>
          </a:r>
          <a:endParaRPr lang="en-US" altLang="zh-TW" sz="1400">
            <a:latin typeface="微軟正黑體" panose="020B0604030504040204" pitchFamily="34" charset="-120"/>
            <a:ea typeface="微軟正黑體" panose="020B0604030504040204" pitchFamily="34" charset="-120"/>
          </a:endParaRPr>
        </a:p>
        <a:p>
          <a:r>
            <a:rPr lang="zh-TW" altLang="en-US" sz="1400">
              <a:latin typeface="微軟正黑體" panose="020B0604030504040204" pitchFamily="34" charset="-120"/>
              <a:ea typeface="微軟正黑體" panose="020B0604030504040204" pitchFamily="34" charset="-120"/>
            </a:rPr>
            <a:t>不然就要麻煩你將必修以外的課程全部貼上來，加油！</a:t>
          </a:r>
        </a:p>
      </xdr:txBody>
    </xdr:sp>
    <xdr:clientData/>
  </xdr:twoCellAnchor>
  <xdr:twoCellAnchor>
    <xdr:from>
      <xdr:col>11</xdr:col>
      <xdr:colOff>586634</xdr:colOff>
      <xdr:row>3</xdr:row>
      <xdr:rowOff>207191</xdr:rowOff>
    </xdr:from>
    <xdr:to>
      <xdr:col>13</xdr:col>
      <xdr:colOff>472781</xdr:colOff>
      <xdr:row>41</xdr:row>
      <xdr:rowOff>0</xdr:rowOff>
    </xdr:to>
    <xdr:sp macro="" textlink="">
      <xdr:nvSpPr>
        <xdr:cNvPr id="6" name="箭號: 彎曲 5">
          <a:extLst>
            <a:ext uri="{FF2B5EF4-FFF2-40B4-BE49-F238E27FC236}">
              <a16:creationId xmlns:a16="http://schemas.microsoft.com/office/drawing/2014/main" id="{1B9895BC-A05A-4451-9BD6-9FAA436E1B91}"/>
            </a:ext>
          </a:extLst>
        </xdr:cNvPr>
        <xdr:cNvSpPr/>
      </xdr:nvSpPr>
      <xdr:spPr>
        <a:xfrm rot="16200000" flipH="1">
          <a:off x="2109677" y="7008998"/>
          <a:ext cx="13318311" cy="1257747"/>
        </a:xfrm>
        <a:prstGeom prst="bentArrow">
          <a:avLst>
            <a:gd name="adj1" fmla="val 25000"/>
            <a:gd name="adj2" fmla="val 18942"/>
            <a:gd name="adj3" fmla="val 31230"/>
            <a:gd name="adj4" fmla="val 47324"/>
          </a:avLst>
        </a:prstGeom>
        <a:solidFill>
          <a:schemeClr val="accent1">
            <a:alpha val="60000"/>
          </a:schemeClr>
        </a:solidFill>
        <a:ln>
          <a:solidFill>
            <a:schemeClr val="accent1">
              <a:shade val="50000"/>
              <a:alpha val="6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TW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11</xdr:col>
      <xdr:colOff>586636</xdr:colOff>
      <xdr:row>37</xdr:row>
      <xdr:rowOff>2</xdr:rowOff>
    </xdr:from>
    <xdr:to>
      <xdr:col>14</xdr:col>
      <xdr:colOff>504825</xdr:colOff>
      <xdr:row>40</xdr:row>
      <xdr:rowOff>619124</xdr:rowOff>
    </xdr:to>
    <xdr:sp macro="" textlink="">
      <xdr:nvSpPr>
        <xdr:cNvPr id="2" name="箭號: 彎曲 1">
          <a:extLst>
            <a:ext uri="{FF2B5EF4-FFF2-40B4-BE49-F238E27FC236}">
              <a16:creationId xmlns:a16="http://schemas.microsoft.com/office/drawing/2014/main" id="{AC94D148-B300-4A0B-83AE-CA702F61E90B}"/>
            </a:ext>
          </a:extLst>
        </xdr:cNvPr>
        <xdr:cNvSpPr/>
      </xdr:nvSpPr>
      <xdr:spPr>
        <a:xfrm rot="16200000" flipH="1">
          <a:off x="8489582" y="7879981"/>
          <a:ext cx="1276347" cy="1975589"/>
        </a:xfrm>
        <a:prstGeom prst="bentArrow">
          <a:avLst>
            <a:gd name="adj1" fmla="val 25000"/>
            <a:gd name="adj2" fmla="val 18942"/>
            <a:gd name="adj3" fmla="val 31230"/>
            <a:gd name="adj4" fmla="val 47324"/>
          </a:avLst>
        </a:prstGeom>
        <a:solidFill>
          <a:schemeClr val="accent1">
            <a:alpha val="60000"/>
          </a:schemeClr>
        </a:solidFill>
        <a:ln>
          <a:solidFill>
            <a:schemeClr val="accent1">
              <a:shade val="50000"/>
              <a:alpha val="6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TW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33</xdr:col>
      <xdr:colOff>180976</xdr:colOff>
      <xdr:row>3</xdr:row>
      <xdr:rowOff>95250</xdr:rowOff>
    </xdr:from>
    <xdr:to>
      <xdr:col>37</xdr:col>
      <xdr:colOff>638175</xdr:colOff>
      <xdr:row>16</xdr:row>
      <xdr:rowOff>76200</xdr:rowOff>
    </xdr:to>
    <xdr:sp macro="" textlink="">
      <xdr:nvSpPr>
        <xdr:cNvPr id="3" name="文字方塊 2">
          <a:extLst>
            <a:ext uri="{FF2B5EF4-FFF2-40B4-BE49-F238E27FC236}">
              <a16:creationId xmlns:a16="http://schemas.microsoft.com/office/drawing/2014/main" id="{30859192-353B-4ACD-9151-3EE96F6207BF}"/>
            </a:ext>
          </a:extLst>
        </xdr:cNvPr>
        <xdr:cNvSpPr txBox="1"/>
      </xdr:nvSpPr>
      <xdr:spPr>
        <a:xfrm>
          <a:off x="5410201" y="752475"/>
          <a:ext cx="3200399" cy="27051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1600">
              <a:latin typeface="微軟正黑體" panose="020B0604030504040204" pitchFamily="34" charset="-120"/>
              <a:ea typeface="微軟正黑體" panose="020B0604030504040204" pitchFamily="34" charset="-120"/>
            </a:rPr>
            <a:t>1.</a:t>
          </a:r>
          <a:r>
            <a:rPr lang="zh-TW" altLang="en-US" sz="1600">
              <a:latin typeface="微軟正黑體" panose="020B0604030504040204" pitchFamily="34" charset="-120"/>
              <a:ea typeface="微軟正黑體" panose="020B0604030504040204" pitchFamily="34" charset="-120"/>
            </a:rPr>
            <a:t> 記得先去你的學生資訊系統</a:t>
          </a:r>
          <a:endParaRPr lang="en-US" altLang="zh-TW" sz="1600">
            <a:latin typeface="微軟正黑體" panose="020B0604030504040204" pitchFamily="34" charset="-120"/>
            <a:ea typeface="微軟正黑體" panose="020B0604030504040204" pitchFamily="34" charset="-120"/>
          </a:endParaRPr>
        </a:p>
        <a:p>
          <a:r>
            <a:rPr lang="zh-TW" altLang="en-US" sz="1600">
              <a:latin typeface="微軟正黑體" panose="020B0604030504040204" pitchFamily="34" charset="-120"/>
              <a:ea typeface="微軟正黑體" panose="020B0604030504040204" pitchFamily="34" charset="-120"/>
            </a:rPr>
            <a:t>→成績總表複製你所有的成績！</a:t>
          </a:r>
          <a:endParaRPr lang="en-US" altLang="zh-TW" sz="1600">
            <a:latin typeface="微軟正黑體" panose="020B0604030504040204" pitchFamily="34" charset="-120"/>
            <a:ea typeface="微軟正黑體" panose="020B0604030504040204" pitchFamily="34" charset="-120"/>
          </a:endParaRPr>
        </a:p>
        <a:p>
          <a:r>
            <a:rPr lang="en-US" altLang="zh-TW" sz="1600">
              <a:latin typeface="微軟正黑體" panose="020B0604030504040204" pitchFamily="34" charset="-120"/>
              <a:ea typeface="微軟正黑體" panose="020B0604030504040204" pitchFamily="34" charset="-120"/>
            </a:rPr>
            <a:t>2.</a:t>
          </a:r>
          <a:r>
            <a:rPr lang="zh-TW" altLang="en-US" sz="1600">
              <a:latin typeface="微軟正黑體" panose="020B0604030504040204" pitchFamily="34" charset="-120"/>
              <a:ea typeface="微軟正黑體" panose="020B0604030504040204" pitchFamily="34" charset="-120"/>
            </a:rPr>
            <a:t> 然後到</a:t>
          </a:r>
          <a:r>
            <a:rPr lang="en-US" altLang="zh-TW" sz="1600">
              <a:latin typeface="微軟正黑體" panose="020B0604030504040204" pitchFamily="34" charset="-120"/>
              <a:ea typeface="微軟正黑體" panose="020B0604030504040204" pitchFamily="34" charset="-120"/>
            </a:rPr>
            <a:t>A2</a:t>
          </a:r>
          <a:r>
            <a:rPr lang="zh-TW" altLang="en-US" sz="1600">
              <a:latin typeface="微軟正黑體" panose="020B0604030504040204" pitchFamily="34" charset="-120"/>
              <a:ea typeface="微軟正黑體" panose="020B0604030504040204" pitchFamily="34" charset="-120"/>
            </a:rPr>
            <a:t>貼上</a:t>
          </a:r>
          <a:endParaRPr lang="en-US" altLang="zh-TW" sz="1600">
            <a:latin typeface="微軟正黑體" panose="020B0604030504040204" pitchFamily="34" charset="-120"/>
            <a:ea typeface="微軟正黑體" panose="020B0604030504040204" pitchFamily="34" charset="-120"/>
          </a:endParaRPr>
        </a:p>
        <a:p>
          <a:r>
            <a:rPr lang="zh-TW" altLang="en-US" sz="1600">
              <a:latin typeface="微軟正黑體" panose="020B0604030504040204" pitchFamily="34" charset="-120"/>
              <a:ea typeface="微軟正黑體" panose="020B0604030504040204" pitchFamily="34" charset="-120"/>
            </a:rPr>
            <a:t>（請務必留意格式）</a:t>
          </a:r>
          <a:endParaRPr lang="en-US" altLang="zh-TW" sz="1600">
            <a:latin typeface="微軟正黑體" panose="020B0604030504040204" pitchFamily="34" charset="-120"/>
            <a:ea typeface="微軟正黑體" panose="020B0604030504040204" pitchFamily="34" charset="-120"/>
          </a:endParaRPr>
        </a:p>
        <a:p>
          <a:r>
            <a:rPr lang="en-US" altLang="zh-TW" sz="1600">
              <a:latin typeface="微軟正黑體" panose="020B0604030504040204" pitchFamily="34" charset="-120"/>
              <a:ea typeface="微軟正黑體" panose="020B0604030504040204" pitchFamily="34" charset="-120"/>
            </a:rPr>
            <a:t>3.</a:t>
          </a:r>
          <a:r>
            <a:rPr lang="zh-TW" altLang="en-US" sz="1600">
              <a:latin typeface="微軟正黑體" panose="020B0604030504040204" pitchFamily="34" charset="-120"/>
              <a:ea typeface="微軟正黑體" panose="020B0604030504040204" pitchFamily="34" charset="-120"/>
            </a:rPr>
            <a:t> </a:t>
          </a:r>
          <a:r>
            <a:rPr lang="zh-TW" altLang="en-US" sz="1600" b="1">
              <a:solidFill>
                <a:srgbClr val="FF0000"/>
              </a:solidFill>
              <a:latin typeface="微軟正黑體" panose="020B0604030504040204" pitchFamily="34" charset="-120"/>
              <a:ea typeface="微軟正黑體" panose="020B0604030504040204" pitchFamily="34" charset="-120"/>
            </a:rPr>
            <a:t>若有被當、停修的課程，請協助刪除</a:t>
          </a:r>
          <a:endParaRPr lang="en-US" altLang="zh-TW" sz="1600" b="1">
            <a:solidFill>
              <a:srgbClr val="FF0000"/>
            </a:solidFill>
            <a:latin typeface="微軟正黑體" panose="020B0604030504040204" pitchFamily="34" charset="-120"/>
            <a:ea typeface="微軟正黑體" panose="020B0604030504040204" pitchFamily="34" charset="-120"/>
          </a:endParaRPr>
        </a:p>
        <a:p>
          <a:r>
            <a:rPr lang="en-US" altLang="zh-TW" sz="1600">
              <a:latin typeface="微軟正黑體" panose="020B0604030504040204" pitchFamily="34" charset="-120"/>
              <a:ea typeface="微軟正黑體" panose="020B0604030504040204" pitchFamily="34" charset="-120"/>
            </a:rPr>
            <a:t>4. </a:t>
          </a:r>
          <a:r>
            <a:rPr lang="zh-TW" altLang="en-US" sz="1600">
              <a:latin typeface="微軟正黑體" panose="020B0604030504040204" pitchFamily="34" charset="-120"/>
              <a:ea typeface="微軟正黑體" panose="020B0604030504040204" pitchFamily="34" charset="-120"/>
            </a:rPr>
            <a:t>接著再到本學期課表複製你這學期的修課，記得也要貼上！</a:t>
          </a:r>
          <a:endParaRPr lang="en-US" altLang="zh-TW" sz="1600">
            <a:latin typeface="微軟正黑體" panose="020B0604030504040204" pitchFamily="34" charset="-120"/>
            <a:ea typeface="微軟正黑體" panose="020B0604030504040204" pitchFamily="34" charset="-120"/>
          </a:endParaRPr>
        </a:p>
        <a:p>
          <a:r>
            <a:rPr lang="en-US" altLang="zh-TW" sz="1600">
              <a:latin typeface="微軟正黑體" panose="020B0604030504040204" pitchFamily="34" charset="-120"/>
              <a:ea typeface="微軟正黑體" panose="020B0604030504040204" pitchFamily="34" charset="-120"/>
            </a:rPr>
            <a:t>5.</a:t>
          </a:r>
          <a:r>
            <a:rPr lang="zh-TW" altLang="en-US" sz="1600">
              <a:latin typeface="微軟正黑體" panose="020B0604030504040204" pitchFamily="34" charset="-120"/>
              <a:ea typeface="微軟正黑體" panose="020B0604030504040204" pitchFamily="34" charset="-120"/>
            </a:rPr>
            <a:t> 最後到另外一個工作表檢查！</a:t>
          </a:r>
        </a:p>
      </xdr:txBody>
    </xdr:sp>
    <xdr:clientData/>
  </xdr:twoCellAnchor>
  <xdr:twoCellAnchor>
    <xdr:from>
      <xdr:col>1</xdr:col>
      <xdr:colOff>83775</xdr:colOff>
      <xdr:row>1</xdr:row>
      <xdr:rowOff>133350</xdr:rowOff>
    </xdr:from>
    <xdr:to>
      <xdr:col>34</xdr:col>
      <xdr:colOff>506588</xdr:colOff>
      <xdr:row>4</xdr:row>
      <xdr:rowOff>166372</xdr:rowOff>
    </xdr:to>
    <xdr:sp macro="" textlink="">
      <xdr:nvSpPr>
        <xdr:cNvPr id="2" name="箭號: 向右 1">
          <a:extLst>
            <a:ext uri="{FF2B5EF4-FFF2-40B4-BE49-F238E27FC236}">
              <a16:creationId xmlns:a16="http://schemas.microsoft.com/office/drawing/2014/main" id="{4F747C92-166A-4F09-9EF9-510890451EF9}"/>
            </a:ext>
          </a:extLst>
        </xdr:cNvPr>
        <xdr:cNvSpPr/>
      </xdr:nvSpPr>
      <xdr:spPr>
        <a:xfrm rot="11146026">
          <a:off x="579075" y="361950"/>
          <a:ext cx="5842538" cy="671197"/>
        </a:xfrm>
        <a:prstGeom prst="rightArrow">
          <a:avLst/>
        </a:prstGeom>
        <a:solidFill>
          <a:schemeClr val="accent1">
            <a:alpha val="26000"/>
          </a:schemeClr>
        </a:solidFill>
        <a:ln>
          <a:solidFill>
            <a:schemeClr val="accent1">
              <a:shade val="50000"/>
              <a:alpha val="23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TW" altLang="en-US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esktop/108&#23416;&#24180;&#24230;105&#32026;IC&#32068;&#35506;&#31243;&#20998;&#26512;&#34920;&#22823;&#23416;&#37096;-&#21508;&#23416;&#29983;&#36039;&#26009;(&#21069;&#20013;&#24460;)-v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必修科目表(IC組)"/>
      <sheetName val="S05361037"/>
      <sheetName val="S05361022"/>
      <sheetName val="S05361001"/>
      <sheetName val="S05361012"/>
      <sheetName val="S05361011"/>
      <sheetName val="S05361018"/>
      <sheetName val="選修課程清單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1">
          <cell r="A1" t="str">
            <v>課程名稱</v>
          </cell>
        </row>
        <row r="2">
          <cell r="A2" t="str">
            <v>5G尖端技術系統應用與電子電路設計</v>
          </cell>
        </row>
        <row r="3">
          <cell r="A3" t="str">
            <v>Python程式語言與機器學習</v>
          </cell>
        </row>
        <row r="4">
          <cell r="A4" t="str">
            <v>RFID無線射頻技術理論與實習</v>
          </cell>
        </row>
        <row r="5">
          <cell r="A5" t="str">
            <v>一年日文</v>
          </cell>
        </row>
        <row r="6">
          <cell r="A6" t="str">
            <v>二年日文</v>
          </cell>
        </row>
        <row r="7">
          <cell r="A7" t="str">
            <v>三年日文</v>
          </cell>
        </row>
        <row r="8">
          <cell r="A8" t="str">
            <v>一年法文</v>
          </cell>
        </row>
        <row r="9">
          <cell r="A9" t="str">
            <v>一年德文</v>
          </cell>
        </row>
        <row r="10">
          <cell r="A10" t="str">
            <v>二年德文</v>
          </cell>
        </row>
        <row r="11">
          <cell r="A11" t="str">
            <v>大一英文</v>
          </cell>
        </row>
        <row r="12">
          <cell r="A12" t="str">
            <v>大一體育</v>
          </cell>
        </row>
        <row r="13">
          <cell r="A13" t="str">
            <v>大二英文</v>
          </cell>
        </row>
        <row r="14">
          <cell r="A14" t="str">
            <v>大二體育</v>
          </cell>
        </row>
        <row r="15">
          <cell r="A15" t="str">
            <v>大數據機器學習導論</v>
          </cell>
        </row>
        <row r="16">
          <cell r="A16" t="str">
            <v>大學引導</v>
          </cell>
        </row>
        <row r="17">
          <cell r="A17" t="str">
            <v>工程統整專題(一)</v>
          </cell>
        </row>
        <row r="18">
          <cell r="A18" t="str">
            <v>工程統整專題(二)</v>
          </cell>
        </row>
        <row r="19">
          <cell r="A19" t="str">
            <v>工程數學（Ⅰ）</v>
          </cell>
        </row>
        <row r="20">
          <cell r="A20" t="str">
            <v>工程數學（Ⅱ）</v>
          </cell>
        </row>
        <row r="21">
          <cell r="A21" t="str">
            <v>工程數學軟體實習</v>
          </cell>
        </row>
        <row r="22">
          <cell r="A22" t="str">
            <v>工程數學軟體實習（Ⅰ）</v>
          </cell>
        </row>
        <row r="23">
          <cell r="A23" t="str">
            <v>工程數學軟體實習（Ⅱ）</v>
          </cell>
        </row>
        <row r="24">
          <cell r="A24" t="str">
            <v>工業工程學概論</v>
          </cell>
        </row>
        <row r="25">
          <cell r="A25" t="str">
            <v>中文</v>
          </cell>
        </row>
        <row r="26">
          <cell r="A26" t="str">
            <v>公民</v>
          </cell>
        </row>
        <row r="27">
          <cell r="A27" t="str">
            <v>天線理論</v>
          </cell>
        </row>
        <row r="28">
          <cell r="A28" t="str">
            <v>太陽能電池及系統專題實作</v>
          </cell>
        </row>
        <row r="29">
          <cell r="A29" t="str">
            <v>半導體元件物理</v>
          </cell>
        </row>
        <row r="30">
          <cell r="A30" t="str">
            <v>半導體物理與製程導論</v>
          </cell>
        </row>
        <row r="31">
          <cell r="A31" t="str">
            <v>可視光通訊與智慧照明</v>
          </cell>
        </row>
        <row r="32">
          <cell r="A32" t="str">
            <v>生活與法律</v>
          </cell>
        </row>
        <row r="33">
          <cell r="A33" t="str">
            <v>生醫工程導論</v>
          </cell>
        </row>
        <row r="34">
          <cell r="A34" t="str">
            <v>生醫電子</v>
          </cell>
        </row>
        <row r="35">
          <cell r="A35" t="str">
            <v>企業採購契約法實務</v>
          </cell>
        </row>
        <row r="36">
          <cell r="A36" t="str">
            <v>先進車用電子系統與電路設計</v>
          </cell>
        </row>
        <row r="37">
          <cell r="A37" t="str">
            <v>先進製程專題</v>
          </cell>
        </row>
        <row r="38">
          <cell r="A38" t="str">
            <v>光電工程導論</v>
          </cell>
        </row>
        <row r="39">
          <cell r="A39" t="str">
            <v>光電半導體檢測及分析</v>
          </cell>
        </row>
        <row r="40">
          <cell r="A40" t="str">
            <v>多元學習：Arduino 數位卡丁蟲</v>
          </cell>
        </row>
        <row r="41">
          <cell r="A41" t="str">
            <v>安全衛生概論</v>
          </cell>
        </row>
        <row r="42">
          <cell r="A42" t="str">
            <v>低功率多核心晶片設計</v>
          </cell>
        </row>
        <row r="43">
          <cell r="A43" t="str">
            <v>低功率系統設計</v>
          </cell>
        </row>
        <row r="44">
          <cell r="A44" t="str">
            <v>作業系統</v>
          </cell>
        </row>
        <row r="45">
          <cell r="A45" t="str">
            <v>材料科學導論</v>
          </cell>
        </row>
        <row r="46">
          <cell r="A46" t="str">
            <v>系統設計實務與職場實習 (Ⅱ)</v>
          </cell>
        </row>
        <row r="47">
          <cell r="A47" t="str">
            <v>每日美語</v>
          </cell>
        </row>
        <row r="48">
          <cell r="A48" t="str">
            <v>系統軟體實習</v>
          </cell>
        </row>
        <row r="49">
          <cell r="A49" t="str">
            <v>系統軟體實習（Ⅰ）</v>
          </cell>
        </row>
        <row r="50">
          <cell r="A50" t="str">
            <v>系統軟體實習（Ⅱ）</v>
          </cell>
        </row>
        <row r="51">
          <cell r="A51" t="str">
            <v>系統晶片設計</v>
          </cell>
        </row>
        <row r="52">
          <cell r="A52" t="str">
            <v>初級應用數學(上)</v>
          </cell>
        </row>
        <row r="53">
          <cell r="A53" t="str">
            <v>初級應用數學(下)</v>
          </cell>
        </row>
        <row r="54">
          <cell r="A54" t="str">
            <v>固態物理導論</v>
          </cell>
        </row>
        <row r="55">
          <cell r="A55" t="str">
            <v>奈米生醫工程</v>
          </cell>
        </row>
        <row r="56">
          <cell r="A56" t="str">
            <v>奈米生醫感測器</v>
          </cell>
        </row>
        <row r="57">
          <cell r="A57" t="str">
            <v>奈米生醫感測器實作</v>
          </cell>
        </row>
        <row r="58">
          <cell r="A58" t="str">
            <v>奈米光電元件</v>
          </cell>
        </row>
        <row r="59">
          <cell r="A59" t="str">
            <v>奈米材料與製造技術</v>
          </cell>
        </row>
        <row r="60">
          <cell r="A60" t="str">
            <v>奈米材料製造與量測技術</v>
          </cell>
        </row>
        <row r="61">
          <cell r="A61" t="str">
            <v>奈米科技導論</v>
          </cell>
        </row>
        <row r="62">
          <cell r="A62" t="str">
            <v>奈米能源技術</v>
          </cell>
        </row>
        <row r="63">
          <cell r="A63" t="str">
            <v>奈米電子材料與元件</v>
          </cell>
        </row>
        <row r="64">
          <cell r="A64" t="str">
            <v>奈米與光電科技導論</v>
          </cell>
        </row>
        <row r="65">
          <cell r="A65" t="str">
            <v>奈米積體電路製程整合</v>
          </cell>
        </row>
        <row r="66">
          <cell r="A66" t="str">
            <v>物聯網數據採集系統實務</v>
          </cell>
        </row>
        <row r="67">
          <cell r="A67" t="str">
            <v>近代世界的形成</v>
          </cell>
        </row>
        <row r="68">
          <cell r="A68" t="str">
            <v>近代物理導論</v>
          </cell>
        </row>
        <row r="69">
          <cell r="A69" t="str">
            <v>金融講堂</v>
          </cell>
        </row>
        <row r="70">
          <cell r="A70" t="str">
            <v>前瞻類比積體電路設計</v>
          </cell>
        </row>
        <row r="71">
          <cell r="A71" t="str">
            <v>科技英文</v>
          </cell>
        </row>
        <row r="72">
          <cell r="A72" t="str">
            <v>美日美語</v>
          </cell>
        </row>
        <row r="73">
          <cell r="A73" t="str">
            <v>英語動畫電影欣賞與討論</v>
          </cell>
        </row>
        <row r="74">
          <cell r="A74" t="str">
            <v>計算機組織</v>
          </cell>
        </row>
        <row r="75">
          <cell r="A75" t="str">
            <v>軍訓</v>
          </cell>
        </row>
        <row r="76">
          <cell r="A76" t="str">
            <v>射頻通訊積體電路</v>
          </cell>
        </row>
        <row r="77">
          <cell r="A77" t="str">
            <v>笑話聽讀講輕鬆學英文</v>
          </cell>
        </row>
        <row r="78">
          <cell r="A78" t="str">
            <v>訊號與系統</v>
          </cell>
        </row>
        <row r="79">
          <cell r="A79" t="str">
            <v>財金講堂</v>
          </cell>
        </row>
        <row r="80">
          <cell r="A80" t="str">
            <v>商標法與企業競爭</v>
          </cell>
        </row>
        <row r="81">
          <cell r="A81" t="str">
            <v>國際服務與領導學習</v>
          </cell>
        </row>
        <row r="82">
          <cell r="A82" t="str">
            <v>國際關係</v>
          </cell>
        </row>
        <row r="83">
          <cell r="A83" t="str">
            <v>基礎科技英文</v>
          </cell>
        </row>
        <row r="84">
          <cell r="A84" t="str">
            <v>專題研究：IC設計與無線通訊專題</v>
          </cell>
        </row>
        <row r="85">
          <cell r="A85" t="str">
            <v>專題研究：奈米電子材料與能源技術專題</v>
          </cell>
        </row>
        <row r="86">
          <cell r="A86" t="str">
            <v>專題討論(一)</v>
          </cell>
        </row>
        <row r="87">
          <cell r="A87" t="str">
            <v>專題討論(二)</v>
          </cell>
        </row>
        <row r="88">
          <cell r="A88" t="str">
            <v>專題實作：IC設計與無線通訊專題</v>
          </cell>
        </row>
        <row r="89">
          <cell r="A89" t="str">
            <v>專題實作：奈米電子材料與能源技術專題</v>
          </cell>
        </row>
        <row r="90">
          <cell r="A90" t="str">
            <v>從動漫學日文</v>
          </cell>
        </row>
        <row r="91">
          <cell r="A91" t="str">
            <v>從現代百老匯看社會</v>
          </cell>
        </row>
        <row r="92">
          <cell r="A92" t="str">
            <v>從歌曲笑話強化聽力、閱讀與文法</v>
          </cell>
        </row>
        <row r="93">
          <cell r="A93" t="str">
            <v>御宅文創專案實作基礎</v>
          </cell>
        </row>
        <row r="94">
          <cell r="A94" t="str">
            <v>控制工程導論</v>
          </cell>
        </row>
        <row r="95">
          <cell r="A95" t="str">
            <v>教與學實務實習</v>
          </cell>
        </row>
        <row r="96">
          <cell r="A96" t="str">
            <v>混合訊號積體電路</v>
          </cell>
        </row>
        <row r="97">
          <cell r="A97" t="str">
            <v>軟體工程</v>
          </cell>
        </row>
        <row r="98">
          <cell r="A98" t="str">
            <v>通訊原理</v>
          </cell>
        </row>
        <row r="99">
          <cell r="A99" t="str">
            <v>都市及區域政策</v>
          </cell>
        </row>
        <row r="100">
          <cell r="A100" t="str">
            <v>嵌入式系統</v>
          </cell>
        </row>
        <row r="101">
          <cell r="A101" t="str">
            <v>普通化學</v>
          </cell>
        </row>
        <row r="102">
          <cell r="A102" t="str">
            <v>普通化學實驗</v>
          </cell>
        </row>
        <row r="103">
          <cell r="A103" t="str">
            <v>普通物理 (Ⅰ)</v>
          </cell>
        </row>
        <row r="104">
          <cell r="A104" t="str">
            <v>普通物理 (Ⅱ)</v>
          </cell>
        </row>
        <row r="105">
          <cell r="A105" t="str">
            <v>普通物理實驗</v>
          </cell>
        </row>
        <row r="106">
          <cell r="A106" t="str">
            <v>普通物理演習</v>
          </cell>
        </row>
        <row r="107">
          <cell r="A107" t="str">
            <v>智慧型機器人系統</v>
          </cell>
        </row>
        <row r="108">
          <cell r="A108" t="str">
            <v>暑期學前英文</v>
          </cell>
        </row>
        <row r="109">
          <cell r="A109" t="str">
            <v>暑期學前微積分</v>
          </cell>
        </row>
        <row r="110">
          <cell r="A110" t="str">
            <v>無線充電系統導論</v>
          </cell>
        </row>
        <row r="111">
          <cell r="A111" t="str">
            <v>硬體描述語言設計與模擬</v>
          </cell>
        </row>
        <row r="112">
          <cell r="A112" t="str">
            <v>程式設計</v>
          </cell>
        </row>
        <row r="113">
          <cell r="A113" t="str">
            <v>程式語言</v>
          </cell>
        </row>
        <row r="114">
          <cell r="A114" t="str">
            <v>超大型積體電路設計導論</v>
          </cell>
        </row>
        <row r="115">
          <cell r="A115" t="str">
            <v>超大型積體電路測試</v>
          </cell>
        </row>
        <row r="116">
          <cell r="A116" t="str">
            <v>微波工程</v>
          </cell>
        </row>
        <row r="117">
          <cell r="A117" t="str">
            <v>微波材料與元件應用</v>
          </cell>
        </row>
        <row r="118">
          <cell r="A118" t="str">
            <v>微波量測原理</v>
          </cell>
        </row>
        <row r="119">
          <cell r="A119" t="str">
            <v>微處理機系統</v>
          </cell>
        </row>
        <row r="120">
          <cell r="A120" t="str">
            <v>微機電系統導論</v>
          </cell>
        </row>
        <row r="121">
          <cell r="A121" t="str">
            <v>微積分A(上)</v>
          </cell>
        </row>
        <row r="122">
          <cell r="A122" t="str">
            <v>微積分A(下)</v>
          </cell>
        </row>
        <row r="123">
          <cell r="A123" t="str">
            <v>微積分甲(一)</v>
          </cell>
        </row>
        <row r="124">
          <cell r="A124" t="str">
            <v>微積分甲(二)</v>
          </cell>
        </row>
        <row r="125">
          <cell r="A125" t="str">
            <v>微積分學前預備課程〈甲〉</v>
          </cell>
        </row>
        <row r="126">
          <cell r="A126" t="str">
            <v>感測器原理</v>
          </cell>
        </row>
        <row r="127">
          <cell r="A127" t="str">
            <v>感測器電路晶片設計</v>
          </cell>
        </row>
        <row r="128">
          <cell r="A128" t="str">
            <v xml:space="preserve">溝通技巧與關係建立 </v>
          </cell>
        </row>
        <row r="129">
          <cell r="A129" t="str">
            <v>當代全球議題</v>
          </cell>
        </row>
        <row r="130">
          <cell r="A130" t="str">
            <v>經濟學上</v>
          </cell>
        </row>
        <row r="131">
          <cell r="A131" t="str">
            <v>經濟學下</v>
          </cell>
        </row>
        <row r="132">
          <cell r="A132" t="str">
            <v>資料結構</v>
          </cell>
        </row>
        <row r="133">
          <cell r="A133" t="str">
            <v>資訊教育－Office進階應用</v>
          </cell>
        </row>
        <row r="134">
          <cell r="A134" t="str">
            <v>跨文化志願服務與志工專案管理</v>
          </cell>
        </row>
        <row r="135">
          <cell r="A135" t="str">
            <v>電力系統導論</v>
          </cell>
        </row>
        <row r="136">
          <cell r="A136" t="str">
            <v>電力電子(Ⅰ)</v>
          </cell>
        </row>
        <row r="137">
          <cell r="A137" t="str">
            <v>電力電子積體電路設計</v>
          </cell>
        </row>
        <row r="138">
          <cell r="A138" t="str">
            <v>電子設計自動化</v>
          </cell>
        </row>
        <row r="139">
          <cell r="A139" t="str">
            <v>電子電路軟體實習</v>
          </cell>
        </row>
        <row r="140">
          <cell r="A140" t="str">
            <v>電子電路軟體實習 (Ⅰ)</v>
          </cell>
        </row>
        <row r="141">
          <cell r="A141" t="str">
            <v>電子電路軟體實習 (Ⅱ)</v>
          </cell>
        </row>
        <row r="142">
          <cell r="A142" t="str">
            <v>電子學（Ⅰ）</v>
          </cell>
        </row>
        <row r="143">
          <cell r="A143" t="str">
            <v>電子學(Ⅰ)實作</v>
          </cell>
        </row>
        <row r="144">
          <cell r="A144" t="str">
            <v>電子學（Ⅱ）</v>
          </cell>
        </row>
        <row r="145">
          <cell r="A145" t="str">
            <v>電工實驗（Ⅰ）</v>
          </cell>
        </row>
        <row r="146">
          <cell r="A146" t="str">
            <v>電工實驗（Ⅱ）</v>
          </cell>
        </row>
        <row r="147">
          <cell r="A147" t="str">
            <v>電工實驗（Ⅲ）：太陽能晶片製作</v>
          </cell>
        </row>
        <row r="148">
          <cell r="A148" t="str">
            <v>電工實驗（Ⅲ）：奈米材料特性實驗</v>
          </cell>
        </row>
        <row r="149">
          <cell r="A149" t="str">
            <v>電工實驗（Ⅲ）：基礎通訊實驗</v>
          </cell>
        </row>
        <row r="150">
          <cell r="A150" t="str">
            <v>電工實驗（Ⅲ）：控制工程實驗</v>
          </cell>
        </row>
        <row r="151">
          <cell r="A151" t="str">
            <v>電工實驗（Ⅲ）：量測及儀表實驗</v>
          </cell>
        </row>
        <row r="152">
          <cell r="A152" t="str">
            <v>電工實驗（Ⅲ）：微處理機系統實驗</v>
          </cell>
        </row>
        <row r="153">
          <cell r="A153" t="str">
            <v>電工實驗（Ⅲ）：積體電路實驗</v>
          </cell>
        </row>
        <row r="154">
          <cell r="A154" t="str">
            <v>電工實驗（Ⅳ）：太陽能晶片製作</v>
          </cell>
        </row>
        <row r="155">
          <cell r="A155" t="str">
            <v>電工實驗（Ⅳ）：奈米積體電路製程整合實驗</v>
          </cell>
        </row>
        <row r="156">
          <cell r="A156" t="str">
            <v>電工實驗（Ⅳ）：射頻電路實驗</v>
          </cell>
        </row>
        <row r="157">
          <cell r="A157" t="str">
            <v>電工實驗（Ⅳ）：量測及儀表實驗</v>
          </cell>
        </row>
        <row r="158">
          <cell r="A158" t="str">
            <v>電工實驗（Ⅳ）：電路模擬與分析實驗</v>
          </cell>
        </row>
        <row r="159">
          <cell r="A159" t="str">
            <v>電路學</v>
          </cell>
        </row>
        <row r="160">
          <cell r="A160" t="str">
            <v>電磁學（Ⅰ）</v>
          </cell>
        </row>
        <row r="161">
          <cell r="A161" t="str">
            <v>電磁學（Ⅱ）</v>
          </cell>
        </row>
        <row r="162">
          <cell r="A162" t="str">
            <v>電機概論</v>
          </cell>
        </row>
        <row r="163">
          <cell r="A163" t="str">
            <v>電機概論 (Ⅱ)</v>
          </cell>
        </row>
        <row r="164">
          <cell r="A164" t="str">
            <v>電機機械</v>
          </cell>
        </row>
        <row r="165">
          <cell r="A165" t="str">
            <v>實用生活口語</v>
          </cell>
        </row>
        <row r="166">
          <cell r="A166" t="str">
            <v>實務與職場實習(I)*1</v>
          </cell>
        </row>
        <row r="167">
          <cell r="A167" t="str">
            <v>實務與職場實習(I)*2</v>
          </cell>
        </row>
        <row r="168">
          <cell r="A168" t="str">
            <v>實務與職場實習(I)*3</v>
          </cell>
        </row>
        <row r="169">
          <cell r="A169" t="str">
            <v>實務與職場實習(II)*1</v>
          </cell>
        </row>
        <row r="170">
          <cell r="A170" t="str">
            <v>實務與職場實習(II)*2</v>
          </cell>
        </row>
        <row r="171">
          <cell r="A171" t="str">
            <v>實務與職場實習(II)*3</v>
          </cell>
        </row>
        <row r="172">
          <cell r="A172" t="str">
            <v>管理資訊系統</v>
          </cell>
        </row>
        <row r="173">
          <cell r="A173" t="str">
            <v>綠色能源導論</v>
          </cell>
        </row>
        <row r="174">
          <cell r="A174" t="str">
            <v>說出影響力（一）基礎課程</v>
          </cell>
        </row>
        <row r="175">
          <cell r="A175" t="str">
            <v>數位系統雛型設計</v>
          </cell>
        </row>
        <row r="176">
          <cell r="A176" t="str">
            <v>數位系統雛型設計實驗</v>
          </cell>
        </row>
        <row r="177">
          <cell r="A177" t="str">
            <v>數位訊號處理導論</v>
          </cell>
        </row>
        <row r="178">
          <cell r="A178" t="str">
            <v>數位通訊技術與應用</v>
          </cell>
        </row>
        <row r="179">
          <cell r="A179" t="str">
            <v>數位與人生</v>
          </cell>
        </row>
        <row r="180">
          <cell r="A180" t="str">
            <v>數據採集系統實務</v>
          </cell>
        </row>
        <row r="181">
          <cell r="A181" t="str">
            <v>線性代數</v>
          </cell>
        </row>
        <row r="182">
          <cell r="A182" t="str">
            <v>編碼與偵測技術</v>
          </cell>
        </row>
        <row r="183">
          <cell r="A183" t="str">
            <v>學習輔導實務(一)</v>
          </cell>
        </row>
        <row r="184">
          <cell r="A184" t="str">
            <v>學習輔導實務(二)</v>
          </cell>
        </row>
        <row r="185">
          <cell r="A185" t="str">
            <v>機率與統計</v>
          </cell>
        </row>
        <row r="186">
          <cell r="A186" t="str">
            <v>歷史</v>
          </cell>
        </row>
        <row r="187">
          <cell r="A187" t="str">
            <v>隨機程序</v>
          </cell>
        </row>
        <row r="188">
          <cell r="A188" t="str">
            <v>簡約嵌入式系統教學之科技創意實務專題</v>
          </cell>
        </row>
        <row r="189">
          <cell r="A189" t="str">
            <v>職涯與志業講座</v>
          </cell>
        </row>
        <row r="190">
          <cell r="A190" t="str">
            <v>醫療器材創新創意設計課程</v>
          </cell>
        </row>
        <row r="191">
          <cell r="A191" t="str">
            <v>類比積體電路設計導論</v>
          </cell>
        </row>
        <row r="192">
          <cell r="A192" t="str">
            <v>類比積體電路設計導論實作</v>
          </cell>
        </row>
        <row r="193">
          <cell r="A193" t="str">
            <v>邏輯設計</v>
          </cell>
        </row>
        <row r="194">
          <cell r="A194" t="str">
            <v>邏輯設計實驗</v>
          </cell>
        </row>
        <row r="195">
          <cell r="A195" t="str">
            <v>行動通訊技術與應用</v>
          </cell>
        </row>
        <row r="196">
          <cell r="A196" t="str">
            <v>普物實驗(Ⅱ)</v>
          </cell>
        </row>
        <row r="197">
          <cell r="A197" t="str">
            <v>職涯與志業講堂</v>
          </cell>
        </row>
        <row r="198">
          <cell r="A198" t="str">
            <v>太陽光電應用創意實作專題</v>
          </cell>
        </row>
        <row r="199">
          <cell r="A199" t="str">
            <v>行動通訊技術與應用</v>
          </cell>
        </row>
      </sheetData>
    </sheetDataSet>
  </externalBook>
</externalLink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2">
  <rv s="0">
    <v>13</v>
    <v>1</v>
  </rv>
  <rv s="1">
    <v>13</v>
    <v>3</v>
  </rv>
</rvData>
</file>

<file path=xl/richData/rdrichvaluestructure.xml><?xml version="1.0" encoding="utf-8"?>
<rvStructures xmlns="http://schemas.microsoft.com/office/spreadsheetml/2017/richdata" count="2">
  <s t="_error">
    <k n="errorType" t="i"/>
    <k n="propagated" t="b"/>
  </s>
  <s t="_error">
    <k n="errorType" t="i"/>
    <k n="subType" t="i"/>
  </s>
</rvStructure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A083B1A-F239-467F-8B31-D37FD4A7B0E0}" name="表格1" displayName="表格1" ref="V1:Y160" totalsRowShown="0">
  <autoFilter ref="V1:Y160" xr:uid="{EA083B1A-F239-467F-8B31-D37FD4A7B0E0}"/>
  <tableColumns count="4">
    <tableColumn id="1" xr3:uid="{D3454898-CFBC-4273-A2C4-AA448FEFB0B8}" name="課程">
      <calculatedColumnFormula>D2</calculatedColumnFormula>
    </tableColumn>
    <tableColumn id="2" xr3:uid="{07552586-80B2-4DE9-8F9B-DA315B100D2E}" name="學分" dataDxfId="24">
      <calculatedColumnFormula>E2</calculatedColumnFormula>
    </tableColumn>
    <tableColumn id="3" xr3:uid="{1610C9B0-AA6A-4B8F-BB29-2A0C9E0D0AB8}" name="等第" dataDxfId="23">
      <calculatedColumnFormula>F2</calculatedColumnFormula>
    </tableColumn>
    <tableColumn id="4" xr3:uid="{C3401DE7-C434-4180-A719-8E2D14FBA447}" name="重複" dataDxfId="22">
      <calculatedColumnFormula>IF(COUNTIF($V$2:$V$258,V2)=1,0,1)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F82BB9CC-935E-4575-B037-074AAB027786}" name="表格2" displayName="表格2" ref="AF2:AG24" totalsRowShown="0">
  <autoFilter ref="AF2:AG24" xr:uid="{F82BB9CC-935E-4575-B037-074AAB027786}"/>
  <tableColumns count="2">
    <tableColumn id="1" xr3:uid="{91A1E3A5-24A1-4482-B1F5-BAB16910D3AA}" name="必選"/>
    <tableColumn id="2" xr3:uid="{CAEA3406-13CB-46F1-BF7D-3A1D56EA2652}" name="有修嗎？" dataDxfId="21">
      <calculatedColumnFormula>IFERROR(_xlfn.XLOOKUP(AF3,$D$2:$D$180,$E$2:$E$180),0)</calculatedColumnFormula>
    </tableColumn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DE0933F-7AF0-4879-B9F8-BAEF677AA936}" name="表格3" displayName="表格3" ref="V220:Y258" totalsRowShown="0" headerRowBorderDxfId="20" tableBorderDxfId="19">
  <autoFilter ref="V220:Y258" xr:uid="{0DE0933F-7AF0-4879-B9F8-BAEF677AA936}"/>
  <tableColumns count="4">
    <tableColumn id="1" xr3:uid="{BE0F9A49-4742-459F-8465-08FF689D6ABB}" name="欄1"/>
    <tableColumn id="2" xr3:uid="{EB956375-EA3B-45EB-8F8B-68CDC71AC1F4}" name="欄2" dataDxfId="18"/>
    <tableColumn id="3" xr3:uid="{D985FD29-8A97-4375-9976-7D4E1247558F}" name="欄3" dataDxfId="17"/>
    <tableColumn id="4" xr3:uid="{C7F00AE4-979A-4EBE-843B-E3FE569B6E35}" name="欄4" dataDxfId="16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主題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table" Target="../tables/table3.xml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201868-38AC-4FC6-93EF-AD1A433454E4}">
  <dimension ref="A1:N106"/>
  <sheetViews>
    <sheetView workbookViewId="0">
      <pane ySplit="4" topLeftCell="A36" activePane="bottomLeft" state="frozen"/>
      <selection pane="bottomLeft" activeCell="A2" sqref="A2:A4"/>
    </sheetView>
  </sheetViews>
  <sheetFormatPr defaultRowHeight="16.5" x14ac:dyDescent="0.25"/>
  <cols>
    <col min="1" max="1" width="4.875" customWidth="1"/>
    <col min="2" max="2" width="6.25" customWidth="1"/>
    <col min="3" max="3" width="9.625" customWidth="1"/>
    <col min="4" max="4" width="25.75" customWidth="1"/>
    <col min="5" max="5" width="1.625" customWidth="1"/>
    <col min="6" max="6" width="6" customWidth="1"/>
  </cols>
  <sheetData>
    <row r="1" spans="1:14" ht="26.25" thickBot="1" x14ac:dyDescent="0.3">
      <c r="A1" s="122" t="s">
        <v>472</v>
      </c>
      <c r="B1" s="122"/>
      <c r="C1" s="122"/>
      <c r="D1" s="122"/>
      <c r="E1" s="122"/>
      <c r="F1" s="122"/>
      <c r="G1" s="122"/>
      <c r="H1" s="122"/>
      <c r="I1" s="122"/>
      <c r="J1" s="122"/>
      <c r="K1" s="122"/>
    </row>
    <row r="2" spans="1:14" ht="17.25" thickBot="1" x14ac:dyDescent="0.3">
      <c r="A2" s="123" t="s">
        <v>0</v>
      </c>
      <c r="B2" s="123" t="s">
        <v>1</v>
      </c>
      <c r="C2" s="123"/>
      <c r="D2" s="123" t="s">
        <v>2</v>
      </c>
      <c r="E2" s="123"/>
      <c r="F2" s="125" t="s">
        <v>3</v>
      </c>
      <c r="G2" s="123" t="s">
        <v>4</v>
      </c>
      <c r="H2" s="127"/>
      <c r="I2" s="127"/>
      <c r="J2" s="127"/>
      <c r="K2" s="127"/>
    </row>
    <row r="3" spans="1:14" ht="17.25" thickBot="1" x14ac:dyDescent="0.3">
      <c r="A3" s="124"/>
      <c r="B3" s="123"/>
      <c r="C3" s="123"/>
      <c r="D3" s="123"/>
      <c r="E3" s="123"/>
      <c r="F3" s="126"/>
      <c r="G3" s="128" t="s">
        <v>5</v>
      </c>
      <c r="H3" s="123" t="s">
        <v>6</v>
      </c>
      <c r="I3" s="123" t="s">
        <v>7</v>
      </c>
      <c r="J3" s="123"/>
      <c r="K3" s="1" t="s">
        <v>8</v>
      </c>
    </row>
    <row r="4" spans="1:14" ht="17.25" thickBot="1" x14ac:dyDescent="0.3">
      <c r="A4" s="124"/>
      <c r="B4" s="123"/>
      <c r="C4" s="123"/>
      <c r="D4" s="123"/>
      <c r="E4" s="123"/>
      <c r="F4" s="126"/>
      <c r="G4" s="129"/>
      <c r="H4" s="127"/>
      <c r="I4" s="1" t="s">
        <v>9</v>
      </c>
      <c r="J4" s="1" t="s">
        <v>10</v>
      </c>
      <c r="K4" s="1" t="s">
        <v>11</v>
      </c>
    </row>
    <row r="5" spans="1:14" ht="17.25" thickBot="1" x14ac:dyDescent="0.3">
      <c r="A5" s="140" t="s">
        <v>12</v>
      </c>
      <c r="B5" s="140" t="s">
        <v>60</v>
      </c>
      <c r="C5" s="143" t="s">
        <v>13</v>
      </c>
      <c r="D5" s="2" t="s">
        <v>272</v>
      </c>
      <c r="E5" s="3"/>
      <c r="F5" s="4" t="s">
        <v>14</v>
      </c>
      <c r="G5" s="116" t="str">
        <f>IFERROR(IF(VLOOKUP(D5,從此工作表的A2貼上你的成績總表!$K$2:$Q$252,3,0 )=0,"",VLOOKUP(D5,從此工作表的A2貼上你的成績總表!$K$2:$Q$252,3,0 )),"")</f>
        <v/>
      </c>
      <c r="H5" s="116" t="str">
        <f>IFERROR(IF(VLOOKUP(D5,從此工作表的A2貼上你的成績總表!$K$2:$Q$252,4,0 )=0,"",VLOOKUP(D5,從此工作表的A2貼上你的成績總表!$K$2:$Q$252,4,0 )),"")</f>
        <v/>
      </c>
      <c r="I5" s="116" t="str">
        <f>IFERROR(IF(VLOOKUP(D5,從此工作表的A2貼上你的成績總表!$K$2:$Q$252,5,0 )=0,"",VLOOKUP(D5,從此工作表的A2貼上你的成績總表!$K$2:$Q$252,5,0 )),"")</f>
        <v/>
      </c>
      <c r="J5" s="116" t="str">
        <f>IFERROR(IF(VLOOKUP(D5,從此工作表的A2貼上你的成績總表!$K$2:$Q$252,6,0 )=0,"",VLOOKUP(D5,從此工作表的A2貼上你的成績總表!$K$2:$Q$252,6,0 )),"")</f>
        <v/>
      </c>
      <c r="K5" s="116" t="str">
        <f>IFERROR(IF(VLOOKUP(D5,從此工作表的A2貼上你的成績總表!$K$2:$Q$252,7,0 )=0,"",VLOOKUP(D5,從此工作表的A2貼上你的成績總表!$K$2:$Q$252,7,0 )),"")</f>
        <v/>
      </c>
      <c r="L5" s="117"/>
      <c r="M5" s="117"/>
      <c r="N5" s="117"/>
    </row>
    <row r="6" spans="1:14" ht="17.25" thickBot="1" x14ac:dyDescent="0.3">
      <c r="A6" s="141"/>
      <c r="B6" s="140"/>
      <c r="C6" s="144"/>
      <c r="D6" s="5" t="s">
        <v>251</v>
      </c>
      <c r="E6" s="6"/>
      <c r="F6" s="7" t="s">
        <v>14</v>
      </c>
      <c r="G6" s="116" t="str">
        <f>IFERROR(IF(VLOOKUP(D6,從此工作表的A2貼上你的成績總表!$K$2:$Q$252,3,0 )=0,"",VLOOKUP(D6,從此工作表的A2貼上你的成績總表!$K$2:$Q$252,3,0 )),"")</f>
        <v/>
      </c>
      <c r="H6" s="116" t="str">
        <f>IFERROR(IF(VLOOKUP(D6,從此工作表的A2貼上你的成績總表!$K$2:$Q$252,4,0 )=0,"",VLOOKUP(D6,從此工作表的A2貼上你的成績總表!$K$2:$Q$252,4,0 )),"")</f>
        <v/>
      </c>
      <c r="I6" s="116" t="str">
        <f>IFERROR(IF(VLOOKUP(D6,從此工作表的A2貼上你的成績總表!$K$2:$Q$252,5,0 )=0,"",VLOOKUP(D6,從此工作表的A2貼上你的成績總表!$K$2:$Q$252,5,0 )),"")</f>
        <v/>
      </c>
      <c r="J6" s="116" t="str">
        <f>IFERROR(IF(VLOOKUP(D6,從此工作表的A2貼上你的成績總表!$K$2:$Q$252,6,0 )=0,"",VLOOKUP(D6,從此工作表的A2貼上你的成績總表!$K$2:$Q$252,6,0 )),"")</f>
        <v/>
      </c>
      <c r="K6" s="116" t="str">
        <f>IFERROR(IF(VLOOKUP(D6,從此工作表的A2貼上你的成績總表!$K$2:$Q$252,7,0 )=0,"",VLOOKUP(D6,從此工作表的A2貼上你的成績總表!$K$2:$Q$252,7,0 )),"")</f>
        <v/>
      </c>
      <c r="L6" s="117"/>
      <c r="M6" s="117"/>
      <c r="N6" s="117"/>
    </row>
    <row r="7" spans="1:14" ht="17.25" thickBot="1" x14ac:dyDescent="0.3">
      <c r="A7" s="141"/>
      <c r="B7" s="140"/>
      <c r="C7" s="144"/>
      <c r="D7" s="5" t="s">
        <v>16</v>
      </c>
      <c r="E7" s="6"/>
      <c r="F7" s="7" t="s">
        <v>14</v>
      </c>
      <c r="G7" s="116" t="str">
        <f>IFERROR(IF(VLOOKUP(D7,從此工作表的A2貼上你的成績總表!$K$2:$Q$252,3,0 )=0,"",VLOOKUP(D7,從此工作表的A2貼上你的成績總表!$K$2:$Q$252,3,0 )),"")</f>
        <v/>
      </c>
      <c r="H7" s="116" t="str">
        <f>IFERROR(IF(VLOOKUP(D7,從此工作表的A2貼上你的成績總表!$K$2:$Q$252,4,0 )=0,"",VLOOKUP(D7,從此工作表的A2貼上你的成績總表!$K$2:$Q$252,4,0 )),"")</f>
        <v/>
      </c>
      <c r="I7" s="116" t="str">
        <f>IFERROR(IF(VLOOKUP(D7,從此工作表的A2貼上你的成績總表!$K$2:$Q$252,5,0 )=0,"",VLOOKUP(D7,從此工作表的A2貼上你的成績總表!$K$2:$Q$252,5,0 )),"")</f>
        <v/>
      </c>
      <c r="J7" s="116" t="str">
        <f>IFERROR(IF(VLOOKUP(D7,從此工作表的A2貼上你的成績總表!$K$2:$Q$252,6,0 )=0,"",VLOOKUP(D7,從此工作表的A2貼上你的成績總表!$K$2:$Q$252,6,0 )),"")</f>
        <v/>
      </c>
      <c r="K7" s="116" t="str">
        <f>IFERROR(IF(VLOOKUP(D7,從此工作表的A2貼上你的成績總表!$K$2:$Q$252,7,0 )=0,"",VLOOKUP(D7,從此工作表的A2貼上你的成績總表!$K$2:$Q$252,7,0 )),"")</f>
        <v/>
      </c>
      <c r="L7" s="117"/>
      <c r="M7" s="117"/>
      <c r="N7" s="117"/>
    </row>
    <row r="8" spans="1:14" ht="17.25" thickBot="1" x14ac:dyDescent="0.3">
      <c r="A8" s="141"/>
      <c r="B8" s="140"/>
      <c r="C8" s="144"/>
      <c r="D8" s="5" t="s">
        <v>17</v>
      </c>
      <c r="E8" s="6"/>
      <c r="F8" s="7" t="s">
        <v>14</v>
      </c>
      <c r="G8" s="116" t="str">
        <f>IFERROR(IF(VLOOKUP(D8,從此工作表的A2貼上你的成績總表!$K$2:$Q$252,3,0 )=0,"",VLOOKUP(D8,從此工作表的A2貼上你的成績總表!$K$2:$Q$252,3,0 )),"")</f>
        <v/>
      </c>
      <c r="H8" s="116" t="str">
        <f>IFERROR(IF(VLOOKUP(D8,從此工作表的A2貼上你的成績總表!$K$2:$Q$252,4,0 )=0,"",VLOOKUP(D8,從此工作表的A2貼上你的成績總表!$K$2:$Q$252,4,0 )),"")</f>
        <v/>
      </c>
      <c r="I8" s="116" t="str">
        <f>IFERROR(IF(VLOOKUP(D8,從此工作表的A2貼上你的成績總表!$K$2:$Q$252,5,0 )=0,"",VLOOKUP(D8,從此工作表的A2貼上你的成績總表!$K$2:$Q$252,5,0 )),"")</f>
        <v/>
      </c>
      <c r="J8" s="116" t="str">
        <f>IFERROR(IF(VLOOKUP(D8,從此工作表的A2貼上你的成績總表!$K$2:$Q$252,6,0 )=0,"",VLOOKUP(D8,從此工作表的A2貼上你的成績總表!$K$2:$Q$252,6,0 )),"")</f>
        <v/>
      </c>
      <c r="K8" s="116" t="str">
        <f>IFERROR(IF(VLOOKUP(D8,從此工作表的A2貼上你的成績總表!$K$2:$Q$252,7,0 )=0,"",VLOOKUP(D8,從此工作表的A2貼上你的成績總表!$K$2:$Q$252,7,0 )),"")</f>
        <v/>
      </c>
      <c r="L8" s="117"/>
      <c r="M8" s="117"/>
      <c r="N8" s="117"/>
    </row>
    <row r="9" spans="1:14" ht="17.25" thickBot="1" x14ac:dyDescent="0.3">
      <c r="A9" s="141"/>
      <c r="B9" s="140"/>
      <c r="C9" s="144"/>
      <c r="D9" s="5" t="s">
        <v>18</v>
      </c>
      <c r="E9" s="6"/>
      <c r="F9" s="7" t="s">
        <v>14</v>
      </c>
      <c r="G9" s="116" t="str">
        <f>IFERROR(IF(VLOOKUP(D9,從此工作表的A2貼上你的成績總表!$K$2:$Q$252,3,0 )=0,"",VLOOKUP(D9,從此工作表的A2貼上你的成績總表!$K$2:$Q$252,3,0 )),"")</f>
        <v/>
      </c>
      <c r="H9" s="116" t="str">
        <f>IFERROR(IF(VLOOKUP(D9,從此工作表的A2貼上你的成績總表!$K$2:$Q$252,4,0 )=0,"",VLOOKUP(D9,從此工作表的A2貼上你的成績總表!$K$2:$Q$252,4,0 )),"")</f>
        <v/>
      </c>
      <c r="I9" s="116" t="str">
        <f>IFERROR(IF(VLOOKUP(D9,從此工作表的A2貼上你的成績總表!$K$2:$Q$252,5,0 )=0,"",VLOOKUP(D9,從此工作表的A2貼上你的成績總表!$K$2:$Q$252,5,0 )),"")</f>
        <v/>
      </c>
      <c r="J9" s="116" t="str">
        <f>IFERROR(IF(VLOOKUP(D9,從此工作表的A2貼上你的成績總表!$K$2:$Q$252,6,0 )=0,"",VLOOKUP(D9,從此工作表的A2貼上你的成績總表!$K$2:$Q$252,6,0 )),"")</f>
        <v/>
      </c>
      <c r="K9" s="116" t="str">
        <f>IFERROR(IF(VLOOKUP(D9,從此工作表的A2貼上你的成績總表!$K$2:$Q$252,7,0 )=0,"",VLOOKUP(D9,從此工作表的A2貼上你的成績總表!$K$2:$Q$252,7,0 )),"")</f>
        <v/>
      </c>
      <c r="L9" s="117"/>
      <c r="M9" s="117"/>
      <c r="N9" s="117"/>
    </row>
    <row r="10" spans="1:14" ht="17.25" thickBot="1" x14ac:dyDescent="0.3">
      <c r="A10" s="141"/>
      <c r="B10" s="140"/>
      <c r="C10" s="144"/>
      <c r="D10" s="5" t="s">
        <v>19</v>
      </c>
      <c r="E10" s="6"/>
      <c r="F10" s="7" t="s">
        <v>14</v>
      </c>
      <c r="G10" s="116" t="str">
        <f>IFERROR(IF(VLOOKUP(D10,從此工作表的A2貼上你的成績總表!$K$2:$Q$252,3,0 )=0,"",VLOOKUP(D10,從此工作表的A2貼上你的成績總表!$K$2:$Q$252,3,0 )),"")</f>
        <v/>
      </c>
      <c r="H10" s="116" t="str">
        <f>IFERROR(IF(VLOOKUP(D10,從此工作表的A2貼上你的成績總表!$K$2:$Q$252,4,0 )=0,"",VLOOKUP(D10,從此工作表的A2貼上你的成績總表!$K$2:$Q$252,4,0 )),"")</f>
        <v/>
      </c>
      <c r="I10" s="116" t="str">
        <f>IFERROR(IF(VLOOKUP(D10,從此工作表的A2貼上你的成績總表!$K$2:$Q$252,5,0 )=0,"",VLOOKUP(D10,從此工作表的A2貼上你的成績總表!$K$2:$Q$252,5,0 )),"")</f>
        <v/>
      </c>
      <c r="J10" s="116" t="str">
        <f>IFERROR(IF(VLOOKUP(D10,從此工作表的A2貼上你的成績總表!$K$2:$Q$252,6,0 )=0,"",VLOOKUP(D10,從此工作表的A2貼上你的成績總表!$K$2:$Q$252,6,0 )),"")</f>
        <v/>
      </c>
      <c r="K10" s="116" t="str">
        <f>IFERROR(IF(VLOOKUP(D10,從此工作表的A2貼上你的成績總表!$K$2:$Q$252,7,0 )=0,"",VLOOKUP(D10,從此工作表的A2貼上你的成績總表!$K$2:$Q$252,7,0 )),"")</f>
        <v/>
      </c>
      <c r="L10" s="117"/>
      <c r="M10" s="117"/>
      <c r="N10" s="117"/>
    </row>
    <row r="11" spans="1:14" ht="17.25" thickBot="1" x14ac:dyDescent="0.3">
      <c r="A11" s="141"/>
      <c r="B11" s="140"/>
      <c r="C11" s="144"/>
      <c r="D11" s="5" t="s">
        <v>76</v>
      </c>
      <c r="E11" s="6"/>
      <c r="F11" s="7" t="s">
        <v>14</v>
      </c>
      <c r="G11" s="116" t="str">
        <f>IFERROR(IF(VLOOKUP(D11,從此工作表的A2貼上你的成績總表!$K$2:$Q$252,3,0 )=0,"",VLOOKUP(D11,從此工作表的A2貼上你的成績總表!$K$2:$Q$252,3,0 )),"")</f>
        <v/>
      </c>
      <c r="H11" s="116" t="str">
        <f>IFERROR(IF(VLOOKUP(D11,從此工作表的A2貼上你的成績總表!$K$2:$Q$252,4,0 )=0,"",VLOOKUP(D11,從此工作表的A2貼上你的成績總表!$K$2:$Q$252,4,0 )),"")</f>
        <v/>
      </c>
      <c r="I11" s="116" t="str">
        <f>IFERROR(IF(VLOOKUP(D11,從此工作表的A2貼上你的成績總表!$K$2:$Q$252,5,0 )=0,"",VLOOKUP(D11,從此工作表的A2貼上你的成績總表!$K$2:$Q$252,5,0 )),"")</f>
        <v/>
      </c>
      <c r="J11" s="116" t="str">
        <f>IFERROR(IF(VLOOKUP(D11,從此工作表的A2貼上你的成績總表!$K$2:$Q$252,6,0 )=0,"",VLOOKUP(D11,從此工作表的A2貼上你的成績總表!$K$2:$Q$252,6,0 )),"")</f>
        <v/>
      </c>
      <c r="K11" s="116" t="str">
        <f>IFERROR(IF(VLOOKUP(D11,從此工作表的A2貼上你的成績總表!$K$2:$Q$252,7,0 )=0,"",VLOOKUP(D11,從此工作表的A2貼上你的成績總表!$K$2:$Q$252,7,0 )),"")</f>
        <v/>
      </c>
      <c r="L11" s="117"/>
      <c r="M11" s="117"/>
      <c r="N11" s="117"/>
    </row>
    <row r="12" spans="1:14" ht="17.25" thickBot="1" x14ac:dyDescent="0.3">
      <c r="A12" s="141"/>
      <c r="B12" s="140"/>
      <c r="C12" s="144"/>
      <c r="D12" s="5" t="s">
        <v>21</v>
      </c>
      <c r="E12" s="6"/>
      <c r="F12" s="7" t="s">
        <v>14</v>
      </c>
      <c r="G12" s="116" t="str">
        <f>IFERROR(IF(VLOOKUP(D12,從此工作表的A2貼上你的成績總表!$K$2:$Q$252,3,0 )=0,"",VLOOKUP(D12,從此工作表的A2貼上你的成績總表!$K$2:$Q$252,3,0 )),"")</f>
        <v/>
      </c>
      <c r="H12" s="116" t="str">
        <f>IFERROR(IF(VLOOKUP(D12,從此工作表的A2貼上你的成績總表!$K$2:$Q$252,4,0 )=0,"",VLOOKUP(D12,從此工作表的A2貼上你的成績總表!$K$2:$Q$252,4,0 )),"")</f>
        <v/>
      </c>
      <c r="I12" s="116" t="str">
        <f>IFERROR(IF(VLOOKUP(D12,從此工作表的A2貼上你的成績總表!$K$2:$Q$252,5,0 )=0,"",VLOOKUP(D12,從此工作表的A2貼上你的成績總表!$K$2:$Q$252,5,0 )),"")</f>
        <v/>
      </c>
      <c r="J12" s="116" t="str">
        <f>IFERROR(IF(VLOOKUP(D12,從此工作表的A2貼上你的成績總表!$K$2:$Q$252,6,0 )=0,"",VLOOKUP(D12,從此工作表的A2貼上你的成績總表!$K$2:$Q$252,6,0 )),"")</f>
        <v/>
      </c>
      <c r="K12" s="116" t="str">
        <f>IFERROR(IF(VLOOKUP(D12,從此工作表的A2貼上你的成績總表!$K$2:$Q$252,7,0 )=0,"",VLOOKUP(D12,從此工作表的A2貼上你的成績總表!$K$2:$Q$252,7,0 )),"")</f>
        <v/>
      </c>
      <c r="L12" s="117"/>
      <c r="M12" s="117"/>
      <c r="N12" s="117"/>
    </row>
    <row r="13" spans="1:14" ht="17.25" thickBot="1" x14ac:dyDescent="0.3">
      <c r="A13" s="141"/>
      <c r="B13" s="140"/>
      <c r="C13" s="144"/>
      <c r="D13" s="5" t="s">
        <v>22</v>
      </c>
      <c r="E13" s="6"/>
      <c r="F13" s="7" t="s">
        <v>14</v>
      </c>
      <c r="G13" s="116" t="str">
        <f>IFERROR(IF(VLOOKUP(D13,從此工作表的A2貼上你的成績總表!$K$2:$Q$252,3,0 )=0,"",VLOOKUP(D13,從此工作表的A2貼上你的成績總表!$K$2:$Q$252,3,0 )),"")</f>
        <v/>
      </c>
      <c r="H13" s="116" t="str">
        <f>IFERROR(IF(VLOOKUP(D13,從此工作表的A2貼上你的成績總表!$K$2:$Q$252,4,0 )=0,"",VLOOKUP(D13,從此工作表的A2貼上你的成績總表!$K$2:$Q$252,4,0 )),"")</f>
        <v/>
      </c>
      <c r="I13" s="116" t="str">
        <f>IFERROR(IF(VLOOKUP(D13,從此工作表的A2貼上你的成績總表!$K$2:$Q$252,5,0 )=0,"",VLOOKUP(D13,從此工作表的A2貼上你的成績總表!$K$2:$Q$252,5,0 )),"")</f>
        <v/>
      </c>
      <c r="J13" s="116" t="str">
        <f>IFERROR(IF(VLOOKUP(D13,從此工作表的A2貼上你的成績總表!$K$2:$Q$252,6,0 )=0,"",VLOOKUP(D13,從此工作表的A2貼上你的成績總表!$K$2:$Q$252,6,0 )),"")</f>
        <v/>
      </c>
      <c r="K13" s="116" t="str">
        <f>IFERROR(IF(VLOOKUP(D13,從此工作表的A2貼上你的成績總表!$K$2:$Q$252,7,0 )=0,"",VLOOKUP(D13,從此工作表的A2貼上你的成績總表!$K$2:$Q$252,7,0 )),"")</f>
        <v/>
      </c>
      <c r="L13" s="117"/>
      <c r="M13" s="117"/>
      <c r="N13" s="117"/>
    </row>
    <row r="14" spans="1:14" ht="17.25" thickBot="1" x14ac:dyDescent="0.3">
      <c r="A14" s="141"/>
      <c r="B14" s="140"/>
      <c r="C14" s="145"/>
      <c r="D14" s="8" t="s">
        <v>23</v>
      </c>
      <c r="E14" s="9"/>
      <c r="F14" s="10" t="s">
        <v>14</v>
      </c>
      <c r="G14" s="116" t="str">
        <f>IFERROR(IF(VLOOKUP(D14,從此工作表的A2貼上你的成績總表!$K$2:$Q$252,3,0 )=0,"",VLOOKUP(D14,從此工作表的A2貼上你的成績總表!$K$2:$Q$252,3,0 )),"")</f>
        <v/>
      </c>
      <c r="H14" s="116" t="str">
        <f>IFERROR(IF(VLOOKUP(D14,從此工作表的A2貼上你的成績總表!$K$2:$Q$252,4,0 )=0,"",VLOOKUP(D14,從此工作表的A2貼上你的成績總表!$K$2:$Q$252,4,0 )),"")</f>
        <v/>
      </c>
      <c r="I14" s="116" t="str">
        <f>IFERROR(IF(VLOOKUP(D14,從此工作表的A2貼上你的成績總表!$K$2:$Q$252,5,0 )=0,"",VLOOKUP(D14,從此工作表的A2貼上你的成績總表!$K$2:$Q$252,5,0 )),"")</f>
        <v/>
      </c>
      <c r="J14" s="116" t="str">
        <f>IFERROR(IF(VLOOKUP(D14,從此工作表的A2貼上你的成績總表!$K$2:$Q$252,6,0 )=0,"",VLOOKUP(D14,從此工作表的A2貼上你的成績總表!$K$2:$Q$252,6,0 )),"")</f>
        <v/>
      </c>
      <c r="K14" s="116" t="str">
        <f>IFERROR(IF(VLOOKUP(D14,從此工作表的A2貼上你的成績總表!$K$2:$Q$252,7,0 )=0,"",VLOOKUP(D14,從此工作表的A2貼上你的成績總表!$K$2:$Q$252,7,0 )),"")</f>
        <v/>
      </c>
      <c r="L14" s="117"/>
      <c r="M14" s="117"/>
      <c r="N14" s="117"/>
    </row>
    <row r="15" spans="1:14" ht="17.25" thickBot="1" x14ac:dyDescent="0.3">
      <c r="A15" s="141"/>
      <c r="B15" s="140"/>
      <c r="C15" s="146" t="s">
        <v>24</v>
      </c>
      <c r="D15" s="2" t="s">
        <v>273</v>
      </c>
      <c r="E15" s="3"/>
      <c r="F15" s="4" t="s">
        <v>14</v>
      </c>
      <c r="G15" s="116" t="str">
        <f>IFERROR(IF(VLOOKUP(D15,從此工作表的A2貼上你的成績總表!$K$2:$Q$800,3,0 )=0,"",VLOOKUP(D15,從此工作表的A2貼上你的成績總表!$K$2:$Q$800,3,0 )),"")</f>
        <v/>
      </c>
      <c r="H15" s="116" t="str">
        <f>IFERROR(IF(VLOOKUP(D15,從此工作表的A2貼上你的成績總表!$K$2:$Q$252,4,0 )=0,"",VLOOKUP(D15,從此工作表的A2貼上你的成績總表!$K$2:$Q$252,4,0 )),"")</f>
        <v/>
      </c>
      <c r="I15" s="116" t="str">
        <f>IFERROR(IF(VLOOKUP(D15,從此工作表的A2貼上你的成績總表!$K$2:$Q$252,5,0 )=0,"",VLOOKUP(D15,從此工作表的A2貼上你的成績總表!$K$2:$Q$252,5,0 )),"")</f>
        <v/>
      </c>
      <c r="J15" s="116" t="str">
        <f>IFERROR(IF(VLOOKUP(D15,從此工作表的A2貼上你的成績總表!$K$2:$Q$252,6,0 )=0,"",VLOOKUP(D15,從此工作表的A2貼上你的成績總表!$K$2:$Q$252,6,0 )),"")</f>
        <v/>
      </c>
      <c r="K15" s="116" t="str">
        <f>IFERROR(IF(VLOOKUP(D15,從此工作表的A2貼上你的成績總表!$K$2:$Q$252,7,0 )=0,"",VLOOKUP(D15,從此工作表的A2貼上你的成績總表!$K$2:$Q$252,7,0 )),"")</f>
        <v/>
      </c>
      <c r="L15" s="117"/>
      <c r="M15" s="117"/>
      <c r="N15" s="117"/>
    </row>
    <row r="16" spans="1:14" ht="17.25" thickBot="1" x14ac:dyDescent="0.3">
      <c r="A16" s="141"/>
      <c r="B16" s="140"/>
      <c r="C16" s="144"/>
      <c r="D16" s="5" t="s">
        <v>25</v>
      </c>
      <c r="E16" s="6"/>
      <c r="F16" s="7" t="s">
        <v>14</v>
      </c>
      <c r="G16" s="116" t="str">
        <f>IFERROR(IF(VLOOKUP(D16,從此工作表的A2貼上你的成績總表!$K$2:$Q$252,3,0 )=0,"",VLOOKUP(D16,從此工作表的A2貼上你的成績總表!$K$2:$Q$252,3,0 )),"")</f>
        <v/>
      </c>
      <c r="H16" s="116" t="str">
        <f>IFERROR(IF(VLOOKUP(D16,從此工作表的A2貼上你的成績總表!$K$2:$Q$252,4,0 )=0,"",VLOOKUP(D16,從此工作表的A2貼上你的成績總表!$K$2:$Q$252,4,0 )),"")</f>
        <v/>
      </c>
      <c r="I16" s="116" t="str">
        <f>IFERROR(IF(VLOOKUP(D16,從此工作表的A2貼上你的成績總表!$K$2:$Q$252,5,0 )=0,"",VLOOKUP(D16,從此工作表的A2貼上你的成績總表!$K$2:$Q$252,5,0 )),"")</f>
        <v/>
      </c>
      <c r="J16" s="116" t="str">
        <f>IFERROR(IF(VLOOKUP(D16,從此工作表的A2貼上你的成績總表!$K$2:$Q$252,6,0 )=0,"",VLOOKUP(D16,從此工作表的A2貼上你的成績總表!$K$2:$Q$252,6,0 )),"")</f>
        <v/>
      </c>
      <c r="K16" s="116" t="str">
        <f>IFERROR(IF(VLOOKUP(D16,從此工作表的A2貼上你的成績總表!$K$2:$Q$252,7,0 )=0,"",VLOOKUP(D16,從此工作表的A2貼上你的成績總表!$K$2:$Q$252,7,0 )),"")</f>
        <v/>
      </c>
      <c r="L16" s="117"/>
      <c r="M16" s="117"/>
      <c r="N16" s="117"/>
    </row>
    <row r="17" spans="1:14" ht="17.25" thickBot="1" x14ac:dyDescent="0.3">
      <c r="A17" s="141"/>
      <c r="B17" s="140"/>
      <c r="C17" s="144"/>
      <c r="D17" s="5" t="s">
        <v>28</v>
      </c>
      <c r="E17" s="11"/>
      <c r="F17" s="44" t="s">
        <v>14</v>
      </c>
      <c r="G17" s="116" t="str">
        <f>IFERROR(IF(VLOOKUP(D17,從此工作表的A2貼上你的成績總表!$K$2:$Q$252,3,0 )=0,"",VLOOKUP(D17,從此工作表的A2貼上你的成績總表!$K$2:$Q$252,3,0 )),"")</f>
        <v/>
      </c>
      <c r="H17" s="116" t="str">
        <f>IFERROR(IF(VLOOKUP(D17,從此工作表的A2貼上你的成績總表!$K$2:$Q$252,4,0 )=0,"",VLOOKUP(D17,從此工作表的A2貼上你的成績總表!$K$2:$Q$252,4,0 )),"")</f>
        <v/>
      </c>
      <c r="I17" s="116" t="str">
        <f>IFERROR(IF(VLOOKUP(D17,從此工作表的A2貼上你的成績總表!$K$2:$Q$252,5,0 )=0,"",VLOOKUP(D17,從此工作表的A2貼上你的成績總表!$K$2:$Q$252,5,0 )),"")</f>
        <v/>
      </c>
      <c r="J17" s="116" t="str">
        <f>IFERROR(IF(VLOOKUP(D17,從此工作表的A2貼上你的成績總表!$K$2:$Q$252,6,0 )=0,"",VLOOKUP(D17,從此工作表的A2貼上你的成績總表!$K$2:$Q$252,6,0 )),"")</f>
        <v/>
      </c>
      <c r="K17" s="116" t="str">
        <f>IFERROR(IF(VLOOKUP(D17,從此工作表的A2貼上你的成績總表!$K$2:$Q$252,7,0 )=0,"",VLOOKUP(D17,從此工作表的A2貼上你的成績總表!$K$2:$Q$252,7,0 )),"")</f>
        <v/>
      </c>
      <c r="L17" s="117"/>
      <c r="M17" s="117"/>
      <c r="N17" s="117"/>
    </row>
    <row r="18" spans="1:14" ht="17.25" thickBot="1" x14ac:dyDescent="0.3">
      <c r="A18" s="141"/>
      <c r="B18" s="140"/>
      <c r="C18" s="144"/>
      <c r="D18" s="5" t="s">
        <v>83</v>
      </c>
      <c r="E18" s="11"/>
      <c r="F18" s="44" t="s">
        <v>14</v>
      </c>
      <c r="G18" s="116" t="str">
        <f>IFERROR(IF(VLOOKUP(D18,從此工作表的A2貼上你的成績總表!$K$2:$Q$252,3,0 )=0,"",VLOOKUP(D18,從此工作表的A2貼上你的成績總表!$K$2:$Q$252,3,0 )),"")</f>
        <v/>
      </c>
      <c r="H18" s="116" t="str">
        <f>IFERROR(IF(VLOOKUP(D18,從此工作表的A2貼上你的成績總表!$K$2:$Q$252,4,0 )=0,"",VLOOKUP(D18,從此工作表的A2貼上你的成績總表!$K$2:$Q$252,4,0 )),"")</f>
        <v/>
      </c>
      <c r="I18" s="116" t="str">
        <f>IFERROR(IF(VLOOKUP(D18,從此工作表的A2貼上你的成績總表!$K$2:$Q$252,5,0 )=0,"",VLOOKUP(D18,從此工作表的A2貼上你的成績總表!$K$2:$Q$252,5,0 )),"")</f>
        <v/>
      </c>
      <c r="J18" s="116" t="str">
        <f>IFERROR(IF(VLOOKUP(D18,從此工作表的A2貼上你的成績總表!$K$2:$Q$252,6,0 )=0,"",VLOOKUP(D18,從此工作表的A2貼上你的成績總表!$K$2:$Q$252,6,0 )),"")</f>
        <v/>
      </c>
      <c r="K18" s="116" t="str">
        <f>IFERROR(IF(VLOOKUP(D18,從此工作表的A2貼上你的成績總表!$K$2:$Q$252,7,0 )=0,"",VLOOKUP(D18,從此工作表的A2貼上你的成績總表!$K$2:$Q$252,7,0 )),"")</f>
        <v/>
      </c>
      <c r="L18" s="117"/>
      <c r="M18" s="117"/>
      <c r="N18" s="117"/>
    </row>
    <row r="19" spans="1:14" ht="17.25" thickBot="1" x14ac:dyDescent="0.3">
      <c r="A19" s="141"/>
      <c r="B19" s="140"/>
      <c r="C19" s="144"/>
      <c r="D19" s="5" t="s">
        <v>20</v>
      </c>
      <c r="E19" s="6"/>
      <c r="F19" s="7" t="s">
        <v>14</v>
      </c>
      <c r="G19" s="116" t="str">
        <f>IFERROR(IF(VLOOKUP(D19,從此工作表的A2貼上你的成績總表!$K$2:$Q$252,3,0 )=0,"",VLOOKUP(D19,從此工作表的A2貼上你的成績總表!$K$2:$Q$252,3,0 )),"")</f>
        <v/>
      </c>
      <c r="H19" s="116" t="str">
        <f>IFERROR(IF(VLOOKUP(D19,從此工作表的A2貼上你的成績總表!$K$2:$Q$252,4,0 )=0,"",VLOOKUP(D19,從此工作表的A2貼上你的成績總表!$K$2:$Q$252,4,0 )),"")</f>
        <v/>
      </c>
      <c r="I19" s="116" t="str">
        <f>IFERROR(IF(VLOOKUP(D19,從此工作表的A2貼上你的成績總表!$K$2:$Q$252,5,0 )=0,"",VLOOKUP(D19,從此工作表的A2貼上你的成績總表!$K$2:$Q$252,5,0 )),"")</f>
        <v/>
      </c>
      <c r="J19" s="116" t="str">
        <f>IFERROR(IF(VLOOKUP(D19,從此工作表的A2貼上你的成績總表!$K$2:$Q$252,6,0 )=0,"",VLOOKUP(D19,從此工作表的A2貼上你的成績總表!$K$2:$Q$252,6,0 )),"")</f>
        <v/>
      </c>
      <c r="K19" s="116" t="str">
        <f>IFERROR(IF(VLOOKUP(D19,從此工作表的A2貼上你的成績總表!$K$2:$Q$252,7,0 )=0,"",VLOOKUP(D19,從此工作表的A2貼上你的成績總表!$K$2:$Q$252,7,0 )),"")</f>
        <v/>
      </c>
      <c r="L19" s="117"/>
      <c r="M19" s="117"/>
      <c r="N19" s="117"/>
    </row>
    <row r="20" spans="1:14" ht="17.25" thickBot="1" x14ac:dyDescent="0.3">
      <c r="A20" s="141"/>
      <c r="B20" s="140"/>
      <c r="C20" s="144"/>
      <c r="D20" s="5" t="s">
        <v>21</v>
      </c>
      <c r="E20" s="6"/>
      <c r="F20" s="7" t="s">
        <v>14</v>
      </c>
      <c r="G20" s="116" t="str">
        <f>IFERROR(IF(VLOOKUP(D20,從此工作表的A2貼上你的成績總表!$K$2:$Q$252,3,0 )=0,"",VLOOKUP(D20,從此工作表的A2貼上你的成績總表!$K$2:$Q$252,3,0 )),"")</f>
        <v/>
      </c>
      <c r="H20" s="116" t="str">
        <f>IFERROR(IF(VLOOKUP(D20,從此工作表的A2貼上你的成績總表!$K$2:$Q$252,4,0 )=0,"",VLOOKUP(D20,從此工作表的A2貼上你的成績總表!$K$2:$Q$252,4,0 )),"")</f>
        <v/>
      </c>
      <c r="I20" s="116" t="str">
        <f>IFERROR(IF(VLOOKUP(D20,從此工作表的A2貼上你的成績總表!$K$2:$Q$252,5,0 )=0,"",VLOOKUP(D20,從此工作表的A2貼上你的成績總表!$K$2:$Q$252,5,0 )),"")</f>
        <v/>
      </c>
      <c r="J20" s="116" t="str">
        <f>IFERROR(IF(VLOOKUP(D20,從此工作表的A2貼上你的成績總表!$K$2:$Q$252,6,0 )=0,"",VLOOKUP(D20,從此工作表的A2貼上你的成績總表!$K$2:$Q$252,6,0 )),"")</f>
        <v/>
      </c>
      <c r="K20" s="116" t="str">
        <f>IFERROR(IF(VLOOKUP(D20,從此工作表的A2貼上你的成績總表!$K$2:$Q$252,7,0 )=0,"",VLOOKUP(D20,從此工作表的A2貼上你的成績總表!$K$2:$Q$252,7,0 )),"")</f>
        <v/>
      </c>
      <c r="L20" s="117"/>
      <c r="M20" s="117"/>
      <c r="N20" s="117"/>
    </row>
    <row r="21" spans="1:14" ht="17.25" thickBot="1" x14ac:dyDescent="0.3">
      <c r="A21" s="141"/>
      <c r="B21" s="140"/>
      <c r="C21" s="144"/>
      <c r="D21" s="5" t="s">
        <v>22</v>
      </c>
      <c r="E21" s="6"/>
      <c r="F21" s="7" t="s">
        <v>14</v>
      </c>
      <c r="G21" s="116" t="str">
        <f>IFERROR(IF(VLOOKUP(D21,從此工作表的A2貼上你的成績總表!$K$2:$Q$252,3,0 )=0,"",VLOOKUP(D21,從此工作表的A2貼上你的成績總表!$K$2:$Q$252,3,0 )),"")</f>
        <v/>
      </c>
      <c r="H21" s="116" t="str">
        <f>IFERROR(IF(VLOOKUP(D21,從此工作表的A2貼上你的成績總表!$K$2:$Q$252,4,0 )=0,"",VLOOKUP(D21,從此工作表的A2貼上你的成績總表!$K$2:$Q$252,4,0 )),"")</f>
        <v/>
      </c>
      <c r="I21" s="116" t="str">
        <f>IFERROR(IF(VLOOKUP(D21,從此工作表的A2貼上你的成績總表!$K$2:$Q$252,5,0 )=0,"",VLOOKUP(D21,從此工作表的A2貼上你的成績總表!$K$2:$Q$252,5,0 )),"")</f>
        <v/>
      </c>
      <c r="J21" s="116" t="str">
        <f>IFERROR(IF(VLOOKUP(D21,從此工作表的A2貼上你的成績總表!$K$2:$Q$252,6,0 )=0,"",VLOOKUP(D21,從此工作表的A2貼上你的成績總表!$K$2:$Q$252,6,0 )),"")</f>
        <v/>
      </c>
      <c r="K21" s="116" t="str">
        <f>IFERROR(IF(VLOOKUP(D21,從此工作表的A2貼上你的成績總表!$K$2:$Q$252,7,0 )=0,"",VLOOKUP(D21,從此工作表的A2貼上你的成績總表!$K$2:$Q$252,7,0 )),"")</f>
        <v/>
      </c>
      <c r="L21" s="117"/>
      <c r="M21" s="117"/>
      <c r="N21" s="117"/>
    </row>
    <row r="22" spans="1:14" ht="17.25" thickBot="1" x14ac:dyDescent="0.3">
      <c r="A22" s="141"/>
      <c r="B22" s="140"/>
      <c r="C22" s="147"/>
      <c r="D22" s="8" t="s">
        <v>23</v>
      </c>
      <c r="E22" s="9"/>
      <c r="F22" s="45" t="s">
        <v>14</v>
      </c>
      <c r="G22" s="116" t="str">
        <f>IFERROR(IF(VLOOKUP(D22,從此工作表的A2貼上你的成績總表!$K$2:$Q$252,3,0 )=0,"",VLOOKUP(D22,從此工作表的A2貼上你的成績總表!$K$2:$Q$252,3,0 )),"")</f>
        <v/>
      </c>
      <c r="H22" s="116" t="str">
        <f>IFERROR(IF(VLOOKUP(D22,從此工作表的A2貼上你的成績總表!$K$2:$Q$252,4,0 )=0,"",VLOOKUP(D22,從此工作表的A2貼上你的成績總表!$K$2:$Q$252,4,0 )),"")</f>
        <v/>
      </c>
      <c r="I22" s="116" t="str">
        <f>IFERROR(IF(VLOOKUP(D22,從此工作表的A2貼上你的成績總表!$K$2:$Q$252,5,0 )=0,"",VLOOKUP(D22,從此工作表的A2貼上你的成績總表!$K$2:$Q$252,5,0 )),"")</f>
        <v/>
      </c>
      <c r="J22" s="116" t="str">
        <f>IFERROR(IF(VLOOKUP(D22,從此工作表的A2貼上你的成績總表!$K$2:$Q$252,6,0 )=0,"",VLOOKUP(D22,從此工作表的A2貼上你的成績總表!$K$2:$Q$252,6,0 )),"")</f>
        <v/>
      </c>
      <c r="K22" s="116" t="str">
        <f>IFERROR(IF(VLOOKUP(D22,從此工作表的A2貼上你的成績總表!$K$2:$Q$252,7,0 )=0,"",VLOOKUP(D22,從此工作表的A2貼上你的成績總表!$K$2:$Q$252,7,0 )),"")</f>
        <v/>
      </c>
      <c r="L22" s="117"/>
      <c r="M22" s="117"/>
      <c r="N22" s="117"/>
    </row>
    <row r="23" spans="1:14" ht="18" thickTop="1" thickBot="1" x14ac:dyDescent="0.3">
      <c r="A23" s="141"/>
      <c r="B23" s="139" t="s">
        <v>61</v>
      </c>
      <c r="C23" s="130" t="s">
        <v>30</v>
      </c>
      <c r="D23" s="13" t="s">
        <v>31</v>
      </c>
      <c r="E23" s="14"/>
      <c r="F23" s="7" t="s">
        <v>14</v>
      </c>
      <c r="G23" s="116" t="str">
        <f>IFERROR(IF(VLOOKUP(D23,從此工作表的A2貼上你的成績總表!$K$2:$Q$252,3,0 )=0,"",VLOOKUP(D23,從此工作表的A2貼上你的成績總表!$K$2:$Q$252,3,0 )),"")</f>
        <v/>
      </c>
      <c r="H23" s="116" t="str">
        <f>IFERROR(IF(VLOOKUP(D23,從此工作表的A2貼上你的成績總表!$K$2:$Q$252,4,0 )=0,"",VLOOKUP(D23,從此工作表的A2貼上你的成績總表!$K$2:$Q$252,4,0 )),"")</f>
        <v/>
      </c>
      <c r="I23" s="116" t="str">
        <f>IFERROR(IF(VLOOKUP(D23,從此工作表的A2貼上你的成績總表!$K$2:$Q$252,5,0 )=0,"",VLOOKUP(D23,從此工作表的A2貼上你的成績總表!$K$2:$Q$252,5,0 )),"")</f>
        <v/>
      </c>
      <c r="J23" s="116" t="str">
        <f>IFERROR(IF(VLOOKUP(D23,從此工作表的A2貼上你的成績總表!$K$2:$Q$252,6,0 )=0,"",VLOOKUP(D23,從此工作表的A2貼上你的成績總表!$K$2:$Q$252,6,0 )),"")</f>
        <v/>
      </c>
      <c r="K23" s="116" t="str">
        <f>IFERROR(IF(VLOOKUP(D23,從此工作表的A2貼上你的成績總表!$K$2:$Q$252,7,0 )=0,"",VLOOKUP(D23,從此工作表的A2貼上你的成績總表!$K$2:$Q$252,7,0 )),"")</f>
        <v/>
      </c>
      <c r="L23" s="117"/>
      <c r="M23" s="117"/>
      <c r="N23" s="117"/>
    </row>
    <row r="24" spans="1:14" ht="17.25" thickBot="1" x14ac:dyDescent="0.3">
      <c r="A24" s="141"/>
      <c r="B24" s="148"/>
      <c r="C24" s="131"/>
      <c r="D24" s="5" t="s">
        <v>252</v>
      </c>
      <c r="E24" s="6"/>
      <c r="F24" s="7" t="s">
        <v>14</v>
      </c>
      <c r="G24" s="116" t="str">
        <f>IFERROR(IF(VLOOKUP(D24,從此工作表的A2貼上你的成績總表!$K$2:$Q$252,3,0 )=0,"",VLOOKUP(D24,從此工作表的A2貼上你的成績總表!$K$2:$Q$252,3,0 )),"")</f>
        <v/>
      </c>
      <c r="H24" s="116" t="str">
        <f>IFERROR(IF(VLOOKUP(D24,從此工作表的A2貼上你的成績總表!$K$2:$Q$252,4,0 )=0,"",VLOOKUP(D24,從此工作表的A2貼上你的成績總表!$K$2:$Q$252,4,0 )),"")</f>
        <v/>
      </c>
      <c r="I24" s="116" t="str">
        <f>IFERROR(IF(VLOOKUP(D24,從此工作表的A2貼上你的成績總表!$K$2:$Q$252,5,0 )=0,"",VLOOKUP(D24,從此工作表的A2貼上你的成績總表!$K$2:$Q$252,5,0 )),"")</f>
        <v/>
      </c>
      <c r="J24" s="116" t="str">
        <f>IFERROR(IF(VLOOKUP(D24,從此工作表的A2貼上你的成績總表!$K$2:$Q$252,6,0 )=0,"",VLOOKUP(D24,從此工作表的A2貼上你的成績總表!$K$2:$Q$252,6,0 )),"")</f>
        <v/>
      </c>
      <c r="K24" s="116" t="str">
        <f>IFERROR(IF(VLOOKUP(D24,從此工作表的A2貼上你的成績總表!$K$2:$Q$252,7,0 )=0,"",VLOOKUP(D24,從此工作表的A2貼上你的成績總表!$K$2:$Q$252,7,0 )),"")</f>
        <v/>
      </c>
      <c r="L24" s="117"/>
      <c r="M24" s="117"/>
      <c r="N24" s="117"/>
    </row>
    <row r="25" spans="1:14" ht="17.25" thickBot="1" x14ac:dyDescent="0.3">
      <c r="A25" s="141"/>
      <c r="B25" s="148"/>
      <c r="C25" s="131"/>
      <c r="D25" s="5" t="s">
        <v>254</v>
      </c>
      <c r="E25" s="6"/>
      <c r="F25" s="7" t="s">
        <v>14</v>
      </c>
      <c r="G25" s="116" t="str">
        <f>IFERROR(IF(VLOOKUP(D25,從此工作表的A2貼上你的成績總表!$K$2:$Q$252,3,0 )=0,"",VLOOKUP(D25,從此工作表的A2貼上你的成績總表!$K$2:$Q$252,3,0 )),"")</f>
        <v/>
      </c>
      <c r="H25" s="116" t="str">
        <f>IFERROR(IF(VLOOKUP(D25,從此工作表的A2貼上你的成績總表!$K$2:$Q$252,4,0 )=0,"",VLOOKUP(D25,從此工作表的A2貼上你的成績總表!$K$2:$Q$252,4,0 )),"")</f>
        <v/>
      </c>
      <c r="I25" s="116" t="str">
        <f>IFERROR(IF(VLOOKUP(D25,從此工作表的A2貼上你的成績總表!$K$2:$Q$252,5,0 )=0,"",VLOOKUP(D25,從此工作表的A2貼上你的成績總表!$K$2:$Q$252,5,0 )),"")</f>
        <v/>
      </c>
      <c r="J25" s="116" t="str">
        <f>IFERROR(IF(VLOOKUP(D25,從此工作表的A2貼上你的成績總表!$K$2:$Q$252,6,0 )=0,"",VLOOKUP(D25,從此工作表的A2貼上你的成績總表!$K$2:$Q$252,6,0 )),"")</f>
        <v/>
      </c>
      <c r="K25" s="116" t="str">
        <f>IFERROR(IF(VLOOKUP(D25,從此工作表的A2貼上你的成績總表!$K$2:$Q$252,7,0 )=0,"",VLOOKUP(D25,從此工作表的A2貼上你的成績總表!$K$2:$Q$252,7,0 )),"")</f>
        <v/>
      </c>
      <c r="L25" s="117"/>
      <c r="M25" s="117"/>
      <c r="N25" s="117"/>
    </row>
    <row r="26" spans="1:14" ht="17.25" thickBot="1" x14ac:dyDescent="0.3">
      <c r="A26" s="141"/>
      <c r="B26" s="148"/>
      <c r="C26" s="131"/>
      <c r="D26" s="5" t="s">
        <v>33</v>
      </c>
      <c r="E26" s="14"/>
      <c r="F26" s="7" t="s">
        <v>14</v>
      </c>
      <c r="G26" s="116" t="str">
        <f>IFERROR(IF(VLOOKUP(D26,從此工作表的A2貼上你的成績總表!$K$2:$Q$252,3,0 )=0,"",VLOOKUP(D26,從此工作表的A2貼上你的成績總表!$K$2:$Q$252,3,0 )),"")</f>
        <v/>
      </c>
      <c r="H26" s="116" t="str">
        <f>IFERROR(IF(VLOOKUP(D26,從此工作表的A2貼上你的成績總表!$K$2:$Q$252,4,0 )=0,"",VLOOKUP(D26,從此工作表的A2貼上你的成績總表!$K$2:$Q$252,4,0 )),"")</f>
        <v/>
      </c>
      <c r="I26" s="116" t="str">
        <f>IFERROR(IF(VLOOKUP(D26,從此工作表的A2貼上你的成績總表!$K$2:$Q$252,5,0 )=0,"",VLOOKUP(D26,從此工作表的A2貼上你的成績總表!$K$2:$Q$252,5,0 )),"")</f>
        <v/>
      </c>
      <c r="J26" s="116" t="str">
        <f>IFERROR(IF(VLOOKUP(D26,從此工作表的A2貼上你的成績總表!$K$2:$Q$252,6,0 )=0,"",VLOOKUP(D26,從此工作表的A2貼上你的成績總表!$K$2:$Q$252,6,0 )),"")</f>
        <v/>
      </c>
      <c r="K26" s="116" t="str">
        <f>IFERROR(IF(VLOOKUP(D26,從此工作表的A2貼上你的成績總表!$K$2:$Q$252,7,0 )=0,"",VLOOKUP(D26,從此工作表的A2貼上你的成績總表!$K$2:$Q$252,7,0 )),"")</f>
        <v/>
      </c>
      <c r="L26" s="117"/>
      <c r="M26" s="117"/>
      <c r="N26" s="117"/>
    </row>
    <row r="27" spans="1:14" ht="17.25" thickBot="1" x14ac:dyDescent="0.3">
      <c r="A27" s="141"/>
      <c r="B27" s="148"/>
      <c r="C27" s="132"/>
      <c r="D27" s="15" t="s">
        <v>109</v>
      </c>
      <c r="E27" s="6"/>
      <c r="F27" s="7" t="s">
        <v>14</v>
      </c>
      <c r="G27" s="116" t="str">
        <f>IFERROR(IF(VLOOKUP(D27,從此工作表的A2貼上你的成績總表!$K$2:$Q$252,3,0 )=0,"",VLOOKUP(D27,從此工作表的A2貼上你的成績總表!$K$2:$Q$252,3,0 )),"")</f>
        <v/>
      </c>
      <c r="H27" s="116" t="str">
        <f>IFERROR(IF(VLOOKUP(D27,從此工作表的A2貼上你的成績總表!$K$2:$Q$252,4,0 )=0,"",VLOOKUP(D27,從此工作表的A2貼上你的成績總表!$K$2:$Q$252,4,0 )),"")</f>
        <v/>
      </c>
      <c r="I27" s="116" t="str">
        <f>IFERROR(IF(VLOOKUP(D27,從此工作表的A2貼上你的成績總表!$K$2:$Q$252,5,0 )=0,"",VLOOKUP(D27,從此工作表的A2貼上你的成績總表!$K$2:$Q$252,5,0 )),"")</f>
        <v/>
      </c>
      <c r="J27" s="116" t="str">
        <f>IFERROR(IF(VLOOKUP(D27,從此工作表的A2貼上你的成績總表!$K$2:$Q$252,6,0 )=0,"",VLOOKUP(D27,從此工作表的A2貼上你的成績總表!$K$2:$Q$252,6,0 )),"")</f>
        <v/>
      </c>
      <c r="K27" s="116" t="str">
        <f>IFERROR(IF(VLOOKUP(D27,從此工作表的A2貼上你的成績總表!$K$2:$Q$252,7,0 )=0,"",VLOOKUP(D27,從此工作表的A2貼上你的成績總表!$K$2:$Q$252,7,0 )),"")</f>
        <v/>
      </c>
      <c r="L27" s="117"/>
      <c r="M27" s="117"/>
      <c r="N27" s="117"/>
    </row>
    <row r="28" spans="1:14" ht="17.25" thickBot="1" x14ac:dyDescent="0.3">
      <c r="A28" s="141"/>
      <c r="B28" s="148"/>
      <c r="C28" s="132"/>
      <c r="D28" s="5" t="s">
        <v>187</v>
      </c>
      <c r="E28" s="16"/>
      <c r="F28" s="7" t="s">
        <v>14</v>
      </c>
      <c r="G28" s="116" t="str">
        <f>IFERROR(IF(VLOOKUP(D28,從此工作表的A2貼上你的成績總表!$K$2:$Q$252,3,0 )=0,"",VLOOKUP(D28,從此工作表的A2貼上你的成績總表!$K$2:$Q$252,3,0 )),"")</f>
        <v/>
      </c>
      <c r="H28" s="116" t="str">
        <f>IFERROR(IF(VLOOKUP(D28,從此工作表的A2貼上你的成績總表!$K$2:$Q$252,4,0 )=0,"",VLOOKUP(D28,從此工作表的A2貼上你的成績總表!$K$2:$Q$252,4,0 )),"")</f>
        <v/>
      </c>
      <c r="I28" s="116" t="str">
        <f>IFERROR(IF(VLOOKUP(D28,從此工作表的A2貼上你的成績總表!$K$2:$Q$252,5,0 )=0,"",VLOOKUP(D28,從此工作表的A2貼上你的成績總表!$K$2:$Q$252,5,0 )),"")</f>
        <v/>
      </c>
      <c r="J28" s="116" t="str">
        <f>IFERROR(IF(VLOOKUP(D28,從此工作表的A2貼上你的成績總表!$K$2:$Q$252,6,0 )=0,"",VLOOKUP(D28,從此工作表的A2貼上你的成績總表!$K$2:$Q$252,6,0 )),"")</f>
        <v/>
      </c>
      <c r="K28" s="116" t="str">
        <f>IFERROR(IF(VLOOKUP(D28,從此工作表的A2貼上你的成績總表!$K$2:$Q$252,7,0 )=0,"",VLOOKUP(D28,從此工作表的A2貼上你的成績總表!$K$2:$Q$252,7,0 )),"")</f>
        <v/>
      </c>
      <c r="L28" s="117"/>
      <c r="M28" s="117"/>
      <c r="N28" s="117"/>
    </row>
    <row r="29" spans="1:14" ht="17.25" thickBot="1" x14ac:dyDescent="0.3">
      <c r="A29" s="141"/>
      <c r="B29" s="148"/>
      <c r="C29" s="132"/>
      <c r="D29" s="15" t="s">
        <v>35</v>
      </c>
      <c r="E29" s="17"/>
      <c r="F29" s="41" t="s">
        <v>14</v>
      </c>
      <c r="G29" s="116" t="str">
        <f>IFERROR(IF(VLOOKUP(D29,從此工作表的A2貼上你的成績總表!$K$2:$Q$252,3,0 )=0,"",VLOOKUP(D29,從此工作表的A2貼上你的成績總表!$K$2:$Q$252,3,0 )),"")</f>
        <v/>
      </c>
      <c r="H29" s="116" t="str">
        <f>IFERROR(IF(VLOOKUP(D29,從此工作表的A2貼上你的成績總表!$K$2:$Q$252,4,0 )=0,"",VLOOKUP(D29,從此工作表的A2貼上你的成績總表!$K$2:$Q$252,4,0 )),"")</f>
        <v/>
      </c>
      <c r="I29" s="116" t="str">
        <f>IFERROR(IF(VLOOKUP(D29,從此工作表的A2貼上你的成績總表!$K$2:$Q$252,5,0 )=0,"",VLOOKUP(D29,從此工作表的A2貼上你的成績總表!$K$2:$Q$252,5,0 )),"")</f>
        <v/>
      </c>
      <c r="J29" s="116" t="str">
        <f>IFERROR(IF(VLOOKUP(D29,從此工作表的A2貼上你的成績總表!$K$2:$Q$252,6,0 )=0,"",VLOOKUP(D29,從此工作表的A2貼上你的成績總表!$K$2:$Q$252,6,0 )),"")</f>
        <v/>
      </c>
      <c r="K29" s="116" t="str">
        <f>IFERROR(IF(VLOOKUP(D29,從此工作表的A2貼上你的成績總表!$K$2:$Q$252,7,0 )=0,"",VLOOKUP(D29,從此工作表的A2貼上你的成績總表!$K$2:$Q$252,7,0 )),"")</f>
        <v/>
      </c>
      <c r="L29" s="117"/>
      <c r="M29" s="117"/>
      <c r="N29" s="117"/>
    </row>
    <row r="30" spans="1:14" ht="17.25" thickBot="1" x14ac:dyDescent="0.3">
      <c r="A30" s="141"/>
      <c r="B30" s="148"/>
      <c r="C30" s="133"/>
      <c r="D30" s="8" t="s">
        <v>36</v>
      </c>
      <c r="E30" s="9"/>
      <c r="F30" s="42" t="s">
        <v>14</v>
      </c>
      <c r="G30" s="116" t="str">
        <f>IFERROR(IF(VLOOKUP(D30,從此工作表的A2貼上你的成績總表!$K$2:$Q$252,3,0 )=0,"",VLOOKUP(D30,從此工作表的A2貼上你的成績總表!$K$2:$Q$252,3,0 )),"")</f>
        <v/>
      </c>
      <c r="H30" s="116" t="str">
        <f>IFERROR(IF(VLOOKUP(D30,從此工作表的A2貼上你的成績總表!$K$2:$Q$252,4,0 )=0,"",VLOOKUP(D30,從此工作表的A2貼上你的成績總表!$K$2:$Q$252,4,0 )),"")</f>
        <v/>
      </c>
      <c r="I30" s="116" t="str">
        <f>IFERROR(IF(VLOOKUP(D30,從此工作表的A2貼上你的成績總表!$K$2:$Q$252,5,0 )=0,"",VLOOKUP(D30,從此工作表的A2貼上你的成績總表!$K$2:$Q$252,5,0 )),"")</f>
        <v/>
      </c>
      <c r="J30" s="116" t="str">
        <f>IFERROR(IF(VLOOKUP(D30,從此工作表的A2貼上你的成績總表!$K$2:$Q$252,6,0 )=0,"",VLOOKUP(D30,從此工作表的A2貼上你的成績總表!$K$2:$Q$252,6,0 )),"")</f>
        <v/>
      </c>
      <c r="K30" s="116" t="str">
        <f>IFERROR(IF(VLOOKUP(D30,從此工作表的A2貼上你的成績總表!$K$2:$Q$252,7,0 )=0,"",VLOOKUP(D30,從此工作表的A2貼上你的成績總表!$K$2:$Q$252,7,0 )),"")</f>
        <v/>
      </c>
      <c r="L30" s="117"/>
      <c r="M30" s="117"/>
      <c r="N30" s="117"/>
    </row>
    <row r="31" spans="1:14" ht="17.25" thickBot="1" x14ac:dyDescent="0.3">
      <c r="A31" s="141"/>
      <c r="B31" s="148"/>
      <c r="C31" s="135" t="s">
        <v>37</v>
      </c>
      <c r="D31" s="5" t="s">
        <v>38</v>
      </c>
      <c r="E31" s="3"/>
      <c r="F31" s="39" t="s">
        <v>14</v>
      </c>
      <c r="G31" s="116" t="str">
        <f>IFERROR(IF(VLOOKUP(D31,從此工作表的A2貼上你的成績總表!$K$2:$Q$252,3,0 )=0,"",VLOOKUP(D31,從此工作表的A2貼上你的成績總表!$K$2:$Q$252,3,0 )),"")</f>
        <v/>
      </c>
      <c r="H31" s="116" t="str">
        <f>IFERROR(IF(VLOOKUP(D31,從此工作表的A2貼上你的成績總表!$K$2:$Q$252,4,0 )=0,"",VLOOKUP(D31,從此工作表的A2貼上你的成績總表!$K$2:$Q$252,4,0 )),"")</f>
        <v/>
      </c>
      <c r="I31" s="116" t="str">
        <f>IFERROR(IF(VLOOKUP(D31,從此工作表的A2貼上你的成績總表!$K$2:$Q$252,5,0 )=0,"",VLOOKUP(D31,從此工作表的A2貼上你的成績總表!$K$2:$Q$252,5,0 )),"")</f>
        <v/>
      </c>
      <c r="J31" s="116" t="str">
        <f>IFERROR(IF(VLOOKUP(D31,從此工作表的A2貼上你的成績總表!$K$2:$Q$252,6,0 )=0,"",VLOOKUP(D31,從此工作表的A2貼上你的成績總表!$K$2:$Q$252,6,0 )),"")</f>
        <v/>
      </c>
      <c r="K31" s="116" t="str">
        <f>IFERROR(IF(VLOOKUP(D31,從此工作表的A2貼上你的成績總表!$K$2:$Q$252,7,0 )=0,"",VLOOKUP(D31,從此工作表的A2貼上你的成績總表!$K$2:$Q$252,7,0 )),"")</f>
        <v/>
      </c>
      <c r="L31" s="117"/>
      <c r="M31" s="117"/>
      <c r="N31" s="117"/>
    </row>
    <row r="32" spans="1:14" ht="17.25" thickBot="1" x14ac:dyDescent="0.3">
      <c r="A32" s="141"/>
      <c r="B32" s="148"/>
      <c r="C32" s="136"/>
      <c r="D32" s="5" t="s">
        <v>255</v>
      </c>
      <c r="E32" s="14"/>
      <c r="F32" s="40" t="s">
        <v>14</v>
      </c>
      <c r="G32" s="116" t="str">
        <f>IFERROR(IF(VLOOKUP(D32,從此工作表的A2貼上你的成績總表!$K$2:$Q$252,3,0 )=0,"",VLOOKUP(D32,從此工作表的A2貼上你的成績總表!$K$2:$Q$252,3,0 )),"")</f>
        <v/>
      </c>
      <c r="H32" s="116" t="str">
        <f>IFERROR(IF(VLOOKUP(D32,從此工作表的A2貼上你的成績總表!$K$2:$Q$252,4,0 )=0,"",VLOOKUP(D32,從此工作表的A2貼上你的成績總表!$K$2:$Q$252,4,0 )),"")</f>
        <v/>
      </c>
      <c r="I32" s="116" t="str">
        <f>IFERROR(IF(VLOOKUP(D32,從此工作表的A2貼上你的成績總表!$K$2:$Q$252,5,0 )=0,"",VLOOKUP(D32,從此工作表的A2貼上你的成績總表!$K$2:$Q$252,5,0 )),"")</f>
        <v/>
      </c>
      <c r="J32" s="116" t="str">
        <f>IFERROR(IF(VLOOKUP(D32,從此工作表的A2貼上你的成績總表!$K$2:$Q$252,6,0 )=0,"",VLOOKUP(D32,從此工作表的A2貼上你的成績總表!$K$2:$Q$252,6,0 )),"")</f>
        <v/>
      </c>
      <c r="K32" s="116" t="str">
        <f>IFERROR(IF(VLOOKUP(D32,從此工作表的A2貼上你的成績總表!$K$2:$Q$252,7,0 )=0,"",VLOOKUP(D32,從此工作表的A2貼上你的成績總表!$K$2:$Q$252,7,0 )),"")</f>
        <v/>
      </c>
      <c r="L32" s="117"/>
      <c r="M32" s="117"/>
      <c r="N32" s="117"/>
    </row>
    <row r="33" spans="1:14" ht="17.25" thickBot="1" x14ac:dyDescent="0.3">
      <c r="A33" s="141"/>
      <c r="B33" s="148"/>
      <c r="C33" s="136"/>
      <c r="D33" s="5" t="s">
        <v>248</v>
      </c>
      <c r="E33" s="6"/>
      <c r="F33" s="40" t="s">
        <v>14</v>
      </c>
      <c r="G33" s="116" t="str">
        <f>IFERROR(IF(VLOOKUP(D33,從此工作表的A2貼上你的成績總表!$K$2:$Q$252,3,0 )=0,"",VLOOKUP(D33,從此工作表的A2貼上你的成績總表!$K$2:$Q$252,3,0 )),"")</f>
        <v/>
      </c>
      <c r="H33" s="116" t="str">
        <f>IFERROR(IF(VLOOKUP(D33,從此工作表的A2貼上你的成績總表!$K$2:$Q$252,4,0 )=0,"",VLOOKUP(D33,從此工作表的A2貼上你的成績總表!$K$2:$Q$252,4,0 )),"")</f>
        <v/>
      </c>
      <c r="I33" s="116" t="str">
        <f>IFERROR(IF(VLOOKUP(D33,從此工作表的A2貼上你的成績總表!$K$2:$Q$252,5,0 )=0,"",VLOOKUP(D33,從此工作表的A2貼上你的成績總表!$K$2:$Q$252,5,0 )),"")</f>
        <v/>
      </c>
      <c r="J33" s="116" t="str">
        <f>IFERROR(IF(VLOOKUP(D33,從此工作表的A2貼上你的成績總表!$K$2:$Q$252,6,0 )=0,"",VLOOKUP(D33,從此工作表的A2貼上你的成績總表!$K$2:$Q$252,6,0 )),"")</f>
        <v/>
      </c>
      <c r="K33" s="116" t="str">
        <f>IFERROR(IF(VLOOKUP(D33,從此工作表的A2貼上你的成績總表!$K$2:$Q$252,7,0 )=0,"",VLOOKUP(D33,從此工作表的A2貼上你的成績總表!$K$2:$Q$252,7,0 )),"")</f>
        <v/>
      </c>
      <c r="L33" s="117"/>
      <c r="M33" s="117"/>
      <c r="N33" s="117"/>
    </row>
    <row r="34" spans="1:14" ht="17.25" thickBot="1" x14ac:dyDescent="0.3">
      <c r="A34" s="141"/>
      <c r="B34" s="148"/>
      <c r="C34" s="131"/>
      <c r="D34" s="5" t="s">
        <v>40</v>
      </c>
      <c r="E34" s="6"/>
      <c r="F34" s="40" t="s">
        <v>14</v>
      </c>
      <c r="G34" s="116" t="str">
        <f>IFERROR(IF(VLOOKUP(D34,從此工作表的A2貼上你的成績總表!$K$2:$Q$252,3,0 )=0,"",VLOOKUP(D34,從此工作表的A2貼上你的成績總表!$K$2:$Q$252,3,0 )),"")</f>
        <v/>
      </c>
      <c r="H34" s="116" t="str">
        <f>IFERROR(IF(VLOOKUP(D34,從此工作表的A2貼上你的成績總表!$K$2:$Q$252,4,0 )=0,"",VLOOKUP(D34,從此工作表的A2貼上你的成績總表!$K$2:$Q$252,4,0 )),"")</f>
        <v/>
      </c>
      <c r="I34" s="116" t="str">
        <f>IFERROR(IF(VLOOKUP(D34,從此工作表的A2貼上你的成績總表!$K$2:$Q$252,5,0 )=0,"",VLOOKUP(D34,從此工作表的A2貼上你的成績總表!$K$2:$Q$252,5,0 )),"")</f>
        <v/>
      </c>
      <c r="J34" s="116" t="str">
        <f>IFERROR(IF(VLOOKUP(D34,從此工作表的A2貼上你的成績總表!$K$2:$Q$252,6,0 )=0,"",VLOOKUP(D34,從此工作表的A2貼上你的成績總表!$K$2:$Q$252,6,0 )),"")</f>
        <v/>
      </c>
      <c r="K34" s="116" t="str">
        <f>IFERROR(IF(VLOOKUP(D34,從此工作表的A2貼上你的成績總表!$K$2:$Q$252,7,0 )=0,"",VLOOKUP(D34,從此工作表的A2貼上你的成績總表!$K$2:$Q$252,7,0 )),"")</f>
        <v/>
      </c>
      <c r="L34" s="117"/>
      <c r="M34" s="117"/>
      <c r="N34" s="117"/>
    </row>
    <row r="35" spans="1:14" ht="17.25" thickBot="1" x14ac:dyDescent="0.3">
      <c r="A35" s="141"/>
      <c r="B35" s="148"/>
      <c r="C35" s="131"/>
      <c r="D35" s="5" t="s">
        <v>41</v>
      </c>
      <c r="E35" s="6"/>
      <c r="F35" s="40" t="s">
        <v>14</v>
      </c>
      <c r="G35" s="116" t="str">
        <f>IFERROR(IF(VLOOKUP(D35,從此工作表的A2貼上你的成績總表!$K$2:$Q$252,3,0 )=0,"",VLOOKUP(D35,從此工作表的A2貼上你的成績總表!$K$2:$Q$252,3,0 )),"")</f>
        <v/>
      </c>
      <c r="H35" s="116" t="str">
        <f>IFERROR(IF(VLOOKUP(D35,從此工作表的A2貼上你的成績總表!$K$2:$Q$252,4,0 )=0,"",VLOOKUP(D35,從此工作表的A2貼上你的成績總表!$K$2:$Q$252,4,0 )),"")</f>
        <v/>
      </c>
      <c r="I35" s="116" t="str">
        <f>IFERROR(IF(VLOOKUP(D35,從此工作表的A2貼上你的成績總表!$K$2:$Q$252,5,0 )=0,"",VLOOKUP(D35,從此工作表的A2貼上你的成績總表!$K$2:$Q$252,5,0 )),"")</f>
        <v/>
      </c>
      <c r="J35" s="116" t="str">
        <f>IFERROR(IF(VLOOKUP(D35,從此工作表的A2貼上你的成績總表!$K$2:$Q$252,6,0 )=0,"",VLOOKUP(D35,從此工作表的A2貼上你的成績總表!$K$2:$Q$252,6,0 )),"")</f>
        <v/>
      </c>
      <c r="K35" s="116" t="str">
        <f>IFERROR(IF(VLOOKUP(D35,從此工作表的A2貼上你的成績總表!$K$2:$Q$252,7,0 )=0,"",VLOOKUP(D35,從此工作表的A2貼上你的成績總表!$K$2:$Q$252,7,0 )),"")</f>
        <v/>
      </c>
      <c r="L35" s="117"/>
      <c r="M35" s="117"/>
      <c r="N35" s="117"/>
    </row>
    <row r="36" spans="1:14" ht="17.25" thickBot="1" x14ac:dyDescent="0.3">
      <c r="A36" s="141"/>
      <c r="B36" s="148"/>
      <c r="C36" s="132"/>
      <c r="D36" s="15" t="s">
        <v>35</v>
      </c>
      <c r="E36" s="17"/>
      <c r="F36" s="41" t="s">
        <v>14</v>
      </c>
      <c r="G36" s="116" t="str">
        <f>IFERROR(IF(VLOOKUP(D36,從此工作表的A2貼上你的成績總表!$K$2:$Q$252,3,0 )=0,"",VLOOKUP(D36,從此工作表的A2貼上你的成績總表!$K$2:$Q$252,3,0 )),"")</f>
        <v/>
      </c>
      <c r="H36" s="116" t="str">
        <f>IFERROR(IF(VLOOKUP(D36,從此工作表的A2貼上你的成績總表!$K$2:$Q$252,4,0 )=0,"",VLOOKUP(D36,從此工作表的A2貼上你的成績總表!$K$2:$Q$252,4,0 )),"")</f>
        <v/>
      </c>
      <c r="I36" s="116" t="str">
        <f>IFERROR(IF(VLOOKUP(D36,從此工作表的A2貼上你的成績總表!$K$2:$Q$252,5,0 )=0,"",VLOOKUP(D36,從此工作表的A2貼上你的成績總表!$K$2:$Q$252,5,0 )),"")</f>
        <v/>
      </c>
      <c r="J36" s="116" t="str">
        <f>IFERROR(IF(VLOOKUP(D36,從此工作表的A2貼上你的成績總表!$K$2:$Q$252,6,0 )=0,"",VLOOKUP(D36,從此工作表的A2貼上你的成績總表!$K$2:$Q$252,6,0 )),"")</f>
        <v/>
      </c>
      <c r="K36" s="116" t="str">
        <f>IFERROR(IF(VLOOKUP(D36,從此工作表的A2貼上你的成績總表!$K$2:$Q$252,7,0 )=0,"",VLOOKUP(D36,從此工作表的A2貼上你的成績總表!$K$2:$Q$252,7,0 )),"")</f>
        <v/>
      </c>
      <c r="L36" s="117"/>
      <c r="M36" s="117"/>
      <c r="N36" s="117"/>
    </row>
    <row r="37" spans="1:14" ht="17.25" thickBot="1" x14ac:dyDescent="0.3">
      <c r="A37" s="142"/>
      <c r="B37" s="149"/>
      <c r="C37" s="133"/>
      <c r="D37" s="8" t="s">
        <v>36</v>
      </c>
      <c r="E37" s="9"/>
      <c r="F37" s="42" t="s">
        <v>14</v>
      </c>
      <c r="G37" s="116" t="str">
        <f>IFERROR(IF(VLOOKUP(D37,從此工作表的A2貼上你的成績總表!$K$2:$Q$252,3,0 )=0,"",VLOOKUP(D37,從此工作表的A2貼上你的成績總表!$K$2:$Q$252,3,0 )),"")</f>
        <v/>
      </c>
      <c r="H37" s="116" t="str">
        <f>IFERROR(IF(VLOOKUP(D37,從此工作表的A2貼上你的成績總表!$K$2:$Q$252,4,0 )=0,"",VLOOKUP(D37,從此工作表的A2貼上你的成績總表!$K$2:$Q$252,4,0 )),"")</f>
        <v/>
      </c>
      <c r="I37" s="116" t="str">
        <f>IFERROR(IF(VLOOKUP(D37,從此工作表的A2貼上你的成績總表!$K$2:$Q$252,5,0 )=0,"",VLOOKUP(D37,從此工作表的A2貼上你的成績總表!$K$2:$Q$252,5,0 )),"")</f>
        <v/>
      </c>
      <c r="J37" s="116" t="str">
        <f>IFERROR(IF(VLOOKUP(D37,從此工作表的A2貼上你的成績總表!$K$2:$Q$252,6,0 )=0,"",VLOOKUP(D37,從此工作表的A2貼上你的成績總表!$K$2:$Q$252,6,0 )),"")</f>
        <v/>
      </c>
      <c r="K37" s="116" t="str">
        <f>IFERROR(IF(VLOOKUP(D37,從此工作表的A2貼上你的成績總表!$K$2:$Q$252,7,0 )=0,"",VLOOKUP(D37,從此工作表的A2貼上你的成績總表!$K$2:$Q$252,7,0 )),"")</f>
        <v/>
      </c>
      <c r="L37" s="117"/>
      <c r="M37" s="117"/>
      <c r="N37" s="117"/>
    </row>
    <row r="38" spans="1:14" ht="17.25" thickBot="1" x14ac:dyDescent="0.3">
      <c r="A38" s="150" t="s">
        <v>12</v>
      </c>
      <c r="B38" s="135" t="s">
        <v>42</v>
      </c>
      <c r="C38" s="153" t="s">
        <v>43</v>
      </c>
      <c r="D38" s="2" t="s">
        <v>249</v>
      </c>
      <c r="E38" s="20"/>
      <c r="F38" s="18" t="s">
        <v>14</v>
      </c>
      <c r="G38" s="116" t="str">
        <f>IFERROR(IF(VLOOKUP(D38,從此工作表的A2貼上你的成績總表!$K$2:$Q$252,3,0 )=0,"",VLOOKUP(D38,從此工作表的A2貼上你的成績總表!$K$2:$Q$252,3,0 )),"")</f>
        <v/>
      </c>
      <c r="H38" s="116" t="str">
        <f>IFERROR(IF(VLOOKUP(D38,從此工作表的A2貼上你的成績總表!$K$2:$Q$252,4,0 )=0,"",VLOOKUP(D38,從此工作表的A2貼上你的成績總表!$K$2:$Q$252,4,0 )),"")</f>
        <v/>
      </c>
      <c r="I38" s="116" t="str">
        <f>IFERROR(IF(VLOOKUP(D38,從此工作表的A2貼上你的成績總表!$K$2:$Q$252,5,0 )=0,"",VLOOKUP(D38,從此工作表的A2貼上你的成績總表!$K$2:$Q$252,5,0 )),"")</f>
        <v/>
      </c>
      <c r="J38" s="116" t="str">
        <f>IFERROR(IF(VLOOKUP(D38,從此工作表的A2貼上你的成績總表!$K$2:$Q$252,6,0 )=0,"",VLOOKUP(D38,從此工作表的A2貼上你的成績總表!$K$2:$Q$252,6,0 )),"")</f>
        <v/>
      </c>
      <c r="K38" s="116" t="str">
        <f>IFERROR(IF(VLOOKUP(D38,從此工作表的A2貼上你的成績總表!$K$2:$Q$252,7,0 )=0,"",VLOOKUP(D38,從此工作表的A2貼上你的成績總表!$K$2:$Q$252,7,0 )),"")</f>
        <v/>
      </c>
      <c r="L38" s="117"/>
      <c r="M38" s="117"/>
      <c r="N38" s="117"/>
    </row>
    <row r="39" spans="1:14" ht="17.25" thickBot="1" x14ac:dyDescent="0.3">
      <c r="A39" s="151"/>
      <c r="B39" s="131"/>
      <c r="C39" s="154"/>
      <c r="D39" s="21" t="s">
        <v>229</v>
      </c>
      <c r="E39" s="38"/>
      <c r="F39" s="19" t="s">
        <v>14</v>
      </c>
      <c r="G39" s="116" t="str">
        <f>IFERROR(IF(VLOOKUP(D39,從此工作表的A2貼上你的成績總表!$K$2:$Q$252,3,0 )=0,"",VLOOKUP(D39,從此工作表的A2貼上你的成績總表!$K$2:$Q$252,3,0 )),"")</f>
        <v/>
      </c>
      <c r="H39" s="116" t="str">
        <f>IFERROR(IF(VLOOKUP(D39,從此工作表的A2貼上你的成績總表!$K$2:$Q$252,4,0 )=0,"",VLOOKUP(D39,從此工作表的A2貼上你的成績總表!$K$2:$Q$252,4,0 )),"")</f>
        <v/>
      </c>
      <c r="I39" s="116" t="str">
        <f>IFERROR(IF(VLOOKUP(D39,從此工作表的A2貼上你的成績總表!$K$2:$Q$252,5,0 )=0,"",VLOOKUP(D39,從此工作表的A2貼上你的成績總表!$K$2:$Q$252,5,0 )),"")</f>
        <v/>
      </c>
      <c r="J39" s="116" t="str">
        <f>IFERROR(IF(VLOOKUP(D39,從此工作表的A2貼上你的成績總表!$K$2:$Q$252,6,0 )=0,"",VLOOKUP(D39,從此工作表的A2貼上你的成績總表!$K$2:$Q$252,6,0 )),"")</f>
        <v/>
      </c>
      <c r="K39" s="116" t="str">
        <f>IFERROR(IF(VLOOKUP(D39,從此工作表的A2貼上你的成績總表!$K$2:$Q$252,7,0 )=0,"",VLOOKUP(D39,從此工作表的A2貼上你的成績總表!$K$2:$Q$252,7,0 )),"")</f>
        <v/>
      </c>
      <c r="L39" s="117"/>
      <c r="M39" s="117"/>
      <c r="N39" s="117"/>
    </row>
    <row r="40" spans="1:14" ht="17.25" thickBot="1" x14ac:dyDescent="0.3">
      <c r="A40" s="151"/>
      <c r="B40" s="152"/>
      <c r="C40" s="155"/>
      <c r="D40" s="36" t="s">
        <v>230</v>
      </c>
      <c r="E40" s="37"/>
      <c r="F40" s="12" t="s">
        <v>14</v>
      </c>
      <c r="G40" s="116" t="str">
        <f>IFERROR(IF(VLOOKUP(D40,從此工作表的A2貼上你的成績總表!$K$2:$Q$252,3,0 )=0,"",VLOOKUP(D40,從此工作表的A2貼上你的成績總表!$K$2:$Q$252,3,0 )),"")</f>
        <v/>
      </c>
      <c r="H40" s="116" t="str">
        <f>IFERROR(IF(VLOOKUP(D40,從此工作表的A2貼上你的成績總表!$K$2:$Q$252,4,0 )=0,"",VLOOKUP(D40,從此工作表的A2貼上你的成績總表!$K$2:$Q$252,4,0 )),"")</f>
        <v/>
      </c>
      <c r="I40" s="116" t="str">
        <f>IFERROR(IF(VLOOKUP(D40,從此工作表的A2貼上你的成績總表!$K$2:$Q$252,5,0 )=0,"",VLOOKUP(D40,從此工作表的A2貼上你的成績總表!$K$2:$Q$252,5,0 )),"")</f>
        <v/>
      </c>
      <c r="J40" s="116" t="str">
        <f>IFERROR(IF(VLOOKUP(D40,從此工作表的A2貼上你的成績總表!$K$2:$Q$252,6,0 )=0,"",VLOOKUP(D40,從此工作表的A2貼上你的成績總表!$K$2:$Q$252,6,0 )),"")</f>
        <v/>
      </c>
      <c r="K40" s="116" t="str">
        <f>IFERROR(IF(VLOOKUP(D40,從此工作表的A2貼上你的成績總表!$K$2:$Q$252,7,0 )=0,"",VLOOKUP(D40,從此工作表的A2貼上你的成績總表!$K$2:$Q$252,7,0 )),"")</f>
        <v/>
      </c>
      <c r="L40" s="117"/>
      <c r="M40" s="117"/>
      <c r="N40" s="117"/>
    </row>
    <row r="41" spans="1:14" ht="50.25" customHeight="1" thickBot="1" x14ac:dyDescent="0.3">
      <c r="A41" s="137" t="s">
        <v>46</v>
      </c>
      <c r="B41" s="138"/>
      <c r="C41" s="138"/>
      <c r="D41" s="138" t="s">
        <v>47</v>
      </c>
      <c r="E41" s="138"/>
      <c r="F41" s="23"/>
      <c r="G41" s="118"/>
      <c r="H41" s="118"/>
      <c r="I41" s="118"/>
      <c r="J41" s="118"/>
      <c r="K41" s="119">
        <v>14</v>
      </c>
      <c r="L41" s="117"/>
      <c r="M41" s="117"/>
      <c r="N41" s="117"/>
    </row>
    <row r="42" spans="1:14" ht="16.5" customHeight="1" thickTop="1" thickBot="1" x14ac:dyDescent="0.3">
      <c r="A42" s="179" t="s">
        <v>271</v>
      </c>
      <c r="B42" s="180"/>
      <c r="C42" s="181"/>
      <c r="D42" s="53"/>
      <c r="E42" s="35"/>
      <c r="F42" s="32" t="str">
        <f>IF(D42&lt;&gt;"","選","")</f>
        <v/>
      </c>
      <c r="G42" s="116" t="str">
        <f>IFERROR(IF(VLOOKUP(D42,工作表2!$B$1:$H$800,3,0 )=0,"",VLOOKUP(D42,工作表2!$B$1:$H$800,3,0 )),"")</f>
        <v/>
      </c>
      <c r="H42" s="120" t="str">
        <f>IFERROR(IF(VLOOKUP(D42,工作表2!$B$1:$H$800,4,0 )=0,"",VLOOKUP(D42,工作表2!$B$1:$H$800,4,0 )),"")</f>
        <v/>
      </c>
      <c r="I42" s="120" t="str">
        <f>IFERROR(IF(VLOOKUP(D42,工作表2!$B$1:$H$800,5,0 )=0,"",VLOOKUP(D42,工作表2!$B$1:$H$800,5,0 )),"")</f>
        <v/>
      </c>
      <c r="J42" s="120" t="str">
        <f>IFERROR(IF(VLOOKUP(D42,工作表2!$B$1:$H$800,6,0 )=0,"",VLOOKUP(D42,工作表2!$B$1:$H$800,6,0 )),"")</f>
        <v/>
      </c>
      <c r="K42" s="121" t="str">
        <f>IFERROR(IF(VLOOKUP(D42,工作表2!$B$1:$H$800,7,0 )=0,"",VLOOKUP(D42,工作表2!$B$1:$H$800,7,0 )),"")</f>
        <v/>
      </c>
      <c r="L42" s="117"/>
      <c r="M42" s="117" t="e" vm="1">
        <f>IF(從此工作表的A2貼上你的成績總表!AA2&lt;&gt;0,從此工作表的A2貼上你的成績總表!AA2,"")</f>
        <v>#VALUE!</v>
      </c>
      <c r="N42" s="117"/>
    </row>
    <row r="43" spans="1:14" ht="17.25" thickBot="1" x14ac:dyDescent="0.3">
      <c r="A43" s="182"/>
      <c r="B43" s="183"/>
      <c r="C43" s="184"/>
      <c r="D43" s="63"/>
      <c r="E43" s="22"/>
      <c r="F43" s="30" t="str">
        <f t="shared" ref="F43:F70" si="0">IF(D43&lt;&gt;"","選","")</f>
        <v/>
      </c>
      <c r="G43" s="116" t="str">
        <f>IFERROR(IF(VLOOKUP(D43,工作表2!$B$1:$H$800,3,0 )=0,"",VLOOKUP(D43,工作表2!$B$1:$H$800,3,0 )),"")</f>
        <v/>
      </c>
      <c r="H43" s="120" t="str">
        <f>IFERROR(IF(VLOOKUP(D43,工作表2!$B$1:$H$800,4,0 )=0,"",VLOOKUP(D43,工作表2!$B$1:$H$800,4,0 )),"")</f>
        <v/>
      </c>
      <c r="I43" s="120" t="str">
        <f>IFERROR(IF(VLOOKUP(D43,工作表2!$B$1:$H$800,5,0 )=0,"",VLOOKUP(D43,工作表2!$B$1:$H$800,5,0 )),"")</f>
        <v/>
      </c>
      <c r="J43" s="120" t="str">
        <f>IFERROR(IF(VLOOKUP(D43,工作表2!$B$1:$H$800,6,0 )=0,"",VLOOKUP(D43,工作表2!$B$1:$H$800,6,0 )),"")</f>
        <v/>
      </c>
      <c r="K43" s="121" t="str">
        <f>IFERROR(IF(VLOOKUP(D43,工作表2!$B$1:$H$800,7,0 )=0,"",VLOOKUP(D43,工作表2!$B$1:$H$800,7,0 )),"")</f>
        <v/>
      </c>
      <c r="L43" s="117"/>
      <c r="M43" s="117" t="str">
        <f>IF(從此工作表的A2貼上你的成績總表!AA3&lt;&gt;0,從此工作表的A2貼上你的成績總表!AA3,"")</f>
        <v/>
      </c>
      <c r="N43" s="117"/>
    </row>
    <row r="44" spans="1:14" ht="17.25" thickBot="1" x14ac:dyDescent="0.3">
      <c r="A44" s="182"/>
      <c r="B44" s="183"/>
      <c r="C44" s="184"/>
      <c r="D44" s="63"/>
      <c r="E44" s="22"/>
      <c r="F44" s="30" t="str">
        <f t="shared" si="0"/>
        <v/>
      </c>
      <c r="G44" s="116" t="str">
        <f>IFERROR(IF(VLOOKUP(D44,工作表2!$B$1:$H$800,3,0 )=0,"",VLOOKUP(D44,工作表2!$B$1:$H$800,3,0 )),"")</f>
        <v/>
      </c>
      <c r="H44" s="120" t="str">
        <f>IFERROR(IF(VLOOKUP(D44,工作表2!$B$1:$H$800,4,0 )=0,"",VLOOKUP(D44,工作表2!$B$1:$H$800,4,0 )),"")</f>
        <v/>
      </c>
      <c r="I44" s="120" t="str">
        <f>IFERROR(IF(VLOOKUP(D44,工作表2!$B$1:$H$800,5,0 )=0,"",VLOOKUP(D44,工作表2!$B$1:$H$800,5,0 )),"")</f>
        <v/>
      </c>
      <c r="J44" s="120" t="str">
        <f>IFERROR(IF(VLOOKUP(D44,工作表2!$B$1:$H$800,6,0 )=0,"",VLOOKUP(D44,工作表2!$B$1:$H$800,6,0 )),"")</f>
        <v/>
      </c>
      <c r="K44" s="121" t="str">
        <f>IFERROR(IF(VLOOKUP(D44,工作表2!$B$1:$H$800,7,0 )=0,"",VLOOKUP(D44,工作表2!$B$1:$H$800,7,0 )),"")</f>
        <v/>
      </c>
      <c r="L44" s="117"/>
      <c r="M44" s="117" t="str">
        <f>IF(從此工作表的A2貼上你的成績總表!AA4&lt;&gt;0,從此工作表的A2貼上你的成績總表!AA4,"")</f>
        <v/>
      </c>
      <c r="N44" s="117"/>
    </row>
    <row r="45" spans="1:14" ht="17.25" thickBot="1" x14ac:dyDescent="0.3">
      <c r="A45" s="182"/>
      <c r="B45" s="183"/>
      <c r="C45" s="184"/>
      <c r="D45" s="63"/>
      <c r="E45" s="22"/>
      <c r="F45" s="30" t="str">
        <f t="shared" si="0"/>
        <v/>
      </c>
      <c r="G45" s="116" t="str">
        <f>IFERROR(IF(VLOOKUP(D45,工作表2!$B$1:$H$800,3,0 )=0,"",VLOOKUP(D45,工作表2!$B$1:$H$800,3,0 )),"")</f>
        <v/>
      </c>
      <c r="H45" s="120" t="str">
        <f>IFERROR(IF(VLOOKUP(D45,工作表2!$B$1:$H$800,4,0 )=0,"",VLOOKUP(D45,工作表2!$B$1:$H$800,4,0 )),"")</f>
        <v/>
      </c>
      <c r="I45" s="120" t="str">
        <f>IFERROR(IF(VLOOKUP(D45,工作表2!$B$1:$H$800,5,0 )=0,"",VLOOKUP(D45,工作表2!$B$1:$H$800,5,0 )),"")</f>
        <v/>
      </c>
      <c r="J45" s="120" t="str">
        <f>IFERROR(IF(VLOOKUP(D45,工作表2!$B$1:$H$800,6,0 )=0,"",VLOOKUP(D45,工作表2!$B$1:$H$800,6,0 )),"")</f>
        <v/>
      </c>
      <c r="K45" s="121" t="str">
        <f>IFERROR(IF(VLOOKUP(D45,工作表2!$B$1:$H$800,7,0 )=0,"",VLOOKUP(D45,工作表2!$B$1:$H$800,7,0 )),"")</f>
        <v/>
      </c>
      <c r="L45" s="117"/>
      <c r="M45" s="117" t="str">
        <f>IF(從此工作表的A2貼上你的成績總表!AA5&lt;&gt;0,從此工作表的A2貼上你的成績總表!AA5,"")</f>
        <v/>
      </c>
      <c r="N45" s="117"/>
    </row>
    <row r="46" spans="1:14" ht="17.25" thickBot="1" x14ac:dyDescent="0.3">
      <c r="A46" s="182"/>
      <c r="B46" s="183"/>
      <c r="C46" s="184"/>
      <c r="D46" s="63"/>
      <c r="E46" s="22"/>
      <c r="F46" s="30" t="str">
        <f t="shared" si="0"/>
        <v/>
      </c>
      <c r="G46" s="116" t="str">
        <f>IFERROR(IF(VLOOKUP(D46,工作表2!$B$1:$H$800,3,0 )=0,"",VLOOKUP(D46,工作表2!$B$1:$H$800,3,0 )),"")</f>
        <v/>
      </c>
      <c r="H46" s="120" t="str">
        <f>IFERROR(IF(VLOOKUP(D46,工作表2!$B$1:$H$800,4,0 )=0,"",VLOOKUP(D46,工作表2!$B$1:$H$800,4,0 )),"")</f>
        <v/>
      </c>
      <c r="I46" s="120" t="str">
        <f>IFERROR(IF(VLOOKUP(D46,工作表2!$B$1:$H$800,5,0 )=0,"",VLOOKUP(D46,工作表2!$B$1:$H$800,5,0 )),"")</f>
        <v/>
      </c>
      <c r="J46" s="120" t="str">
        <f>IFERROR(IF(VLOOKUP(D46,工作表2!$B$1:$H$800,6,0 )=0,"",VLOOKUP(D46,工作表2!$B$1:$H$800,6,0 )),"")</f>
        <v/>
      </c>
      <c r="K46" s="121" t="str">
        <f>IFERROR(IF(VLOOKUP(D46,工作表2!$B$1:$H$800,7,0 )=0,"",VLOOKUP(D46,工作表2!$B$1:$H$800,7,0 )),"")</f>
        <v/>
      </c>
      <c r="L46" s="117"/>
      <c r="M46" s="117" t="str">
        <f>IF(從此工作表的A2貼上你的成績總表!AA6&lt;&gt;0,從此工作表的A2貼上你的成績總表!AA6,"")</f>
        <v/>
      </c>
      <c r="N46" s="117"/>
    </row>
    <row r="47" spans="1:14" ht="17.25" thickBot="1" x14ac:dyDescent="0.3">
      <c r="A47" s="182"/>
      <c r="B47" s="183"/>
      <c r="C47" s="184"/>
      <c r="D47" s="63"/>
      <c r="E47" s="22"/>
      <c r="F47" s="30" t="str">
        <f t="shared" si="0"/>
        <v/>
      </c>
      <c r="G47" s="116" t="str">
        <f>IFERROR(IF(VLOOKUP(D47,工作表2!$B$1:$H$800,3,0 )=0,"",VLOOKUP(D47,工作表2!$B$1:$H$800,3,0 )),"")</f>
        <v/>
      </c>
      <c r="H47" s="120" t="str">
        <f>IFERROR(IF(VLOOKUP(D47,工作表2!$B$1:$H$800,4,0 )=0,"",VLOOKUP(D47,工作表2!$B$1:$H$800,4,0 )),"")</f>
        <v/>
      </c>
      <c r="I47" s="120" t="str">
        <f>IFERROR(IF(VLOOKUP(D47,工作表2!$B$1:$H$800,5,0 )=0,"",VLOOKUP(D47,工作表2!$B$1:$H$800,5,0 )),"")</f>
        <v/>
      </c>
      <c r="J47" s="120" t="str">
        <f>IFERROR(IF(VLOOKUP(D47,工作表2!$B$1:$H$800,6,0 )=0,"",VLOOKUP(D47,工作表2!$B$1:$H$800,6,0 )),"")</f>
        <v/>
      </c>
      <c r="K47" s="121" t="str">
        <f>IFERROR(IF(VLOOKUP(D47,工作表2!$B$1:$H$800,7,0 )=0,"",VLOOKUP(D47,工作表2!$B$1:$H$800,7,0 )),"")</f>
        <v/>
      </c>
      <c r="L47" s="117"/>
      <c r="M47" s="117" t="str">
        <f>IF(從此工作表的A2貼上你的成績總表!AA7&lt;&gt;0,從此工作表的A2貼上你的成績總表!AA7,"")</f>
        <v/>
      </c>
      <c r="N47" s="117"/>
    </row>
    <row r="48" spans="1:14" ht="17.25" thickBot="1" x14ac:dyDescent="0.3">
      <c r="A48" s="182"/>
      <c r="B48" s="183"/>
      <c r="C48" s="184"/>
      <c r="D48" s="63"/>
      <c r="E48" s="22"/>
      <c r="F48" s="30" t="str">
        <f t="shared" si="0"/>
        <v/>
      </c>
      <c r="G48" s="116" t="str">
        <f>IFERROR(IF(VLOOKUP(D48,工作表2!$B$1:$H$800,3,0 )=0,"",VLOOKUP(D48,工作表2!$B$1:$H$800,3,0 )),"")</f>
        <v/>
      </c>
      <c r="H48" s="120" t="str">
        <f>IFERROR(IF(VLOOKUP(D48,工作表2!$B$1:$H$800,4,0 )=0,"",VLOOKUP(D48,工作表2!$B$1:$H$800,4,0 )),"")</f>
        <v/>
      </c>
      <c r="I48" s="120" t="str">
        <f>IFERROR(IF(VLOOKUP(D48,工作表2!$B$1:$H$800,5,0 )=0,"",VLOOKUP(D48,工作表2!$B$1:$H$800,5,0 )),"")</f>
        <v/>
      </c>
      <c r="J48" s="120" t="str">
        <f>IFERROR(IF(VLOOKUP(D48,工作表2!$B$1:$H$800,6,0 )=0,"",VLOOKUP(D48,工作表2!$B$1:$H$800,6,0 )),"")</f>
        <v/>
      </c>
      <c r="K48" s="121" t="str">
        <f>IFERROR(IF(VLOOKUP(D48,工作表2!$B$1:$H$800,7,0 )=0,"",VLOOKUP(D48,工作表2!$B$1:$H$800,7,0 )),"")</f>
        <v/>
      </c>
      <c r="L48" s="117"/>
      <c r="M48" s="117" t="str">
        <f>IF(從此工作表的A2貼上你的成績總表!AA8&lt;&gt;0,從此工作表的A2貼上你的成績總表!AA8,"")</f>
        <v/>
      </c>
      <c r="N48" s="117"/>
    </row>
    <row r="49" spans="1:14" ht="17.25" thickBot="1" x14ac:dyDescent="0.3">
      <c r="A49" s="182"/>
      <c r="B49" s="183"/>
      <c r="C49" s="184"/>
      <c r="D49" s="63"/>
      <c r="E49" s="22"/>
      <c r="F49" s="30" t="str">
        <f t="shared" si="0"/>
        <v/>
      </c>
      <c r="G49" s="116" t="str">
        <f>IFERROR(IF(VLOOKUP(D49,工作表2!$B$1:$H$800,3,0 )=0,"",VLOOKUP(D49,工作表2!$B$1:$H$800,3,0 )),"")</f>
        <v/>
      </c>
      <c r="H49" s="120" t="str">
        <f>IFERROR(IF(VLOOKUP(D49,工作表2!$B$1:$H$800,4,0 )=0,"",VLOOKUP(D49,工作表2!$B$1:$H$800,4,0 )),"")</f>
        <v/>
      </c>
      <c r="I49" s="120" t="str">
        <f>IFERROR(IF(VLOOKUP(D49,工作表2!$B$1:$H$800,5,0 )=0,"",VLOOKUP(D49,工作表2!$B$1:$H$800,5,0 )),"")</f>
        <v/>
      </c>
      <c r="J49" s="120" t="str">
        <f>IFERROR(IF(VLOOKUP(D49,工作表2!$B$1:$H$800,6,0 )=0,"",VLOOKUP(D49,工作表2!$B$1:$H$800,6,0 )),"")</f>
        <v/>
      </c>
      <c r="K49" s="121" t="str">
        <f>IFERROR(IF(VLOOKUP(D49,工作表2!$B$1:$H$800,7,0 )=0,"",VLOOKUP(D49,工作表2!$B$1:$H$800,7,0 )),"")</f>
        <v/>
      </c>
      <c r="L49" s="117"/>
      <c r="M49" s="117" t="str">
        <f>IF(從此工作表的A2貼上你的成績總表!AA9&lt;&gt;0,從此工作表的A2貼上你的成績總表!AA9,"")</f>
        <v/>
      </c>
      <c r="N49" s="117"/>
    </row>
    <row r="50" spans="1:14" ht="17.25" thickBot="1" x14ac:dyDescent="0.3">
      <c r="A50" s="182"/>
      <c r="B50" s="183"/>
      <c r="C50" s="184"/>
      <c r="D50" s="63"/>
      <c r="E50" s="22"/>
      <c r="F50" s="30" t="str">
        <f t="shared" si="0"/>
        <v/>
      </c>
      <c r="G50" s="116" t="str">
        <f>IFERROR(IF(VLOOKUP(D50,工作表2!$B$1:$H$800,3,0 )=0,"",VLOOKUP(D50,工作表2!$B$1:$H$800,3,0 )),"")</f>
        <v/>
      </c>
      <c r="H50" s="120" t="str">
        <f>IFERROR(IF(VLOOKUP(D50,工作表2!$B$1:$H$800,4,0 )=0,"",VLOOKUP(D50,工作表2!$B$1:$H$800,4,0 )),"")</f>
        <v/>
      </c>
      <c r="I50" s="120" t="str">
        <f>IFERROR(IF(VLOOKUP(D50,工作表2!$B$1:$H$800,5,0 )=0,"",VLOOKUP(D50,工作表2!$B$1:$H$800,5,0 )),"")</f>
        <v/>
      </c>
      <c r="J50" s="120" t="str">
        <f>IFERROR(IF(VLOOKUP(D50,工作表2!$B$1:$H$800,6,0 )=0,"",VLOOKUP(D50,工作表2!$B$1:$H$800,6,0 )),"")</f>
        <v/>
      </c>
      <c r="K50" s="121" t="str">
        <f>IFERROR(IF(VLOOKUP(D50,工作表2!$B$1:$H$800,7,0 )=0,"",VLOOKUP(D50,工作表2!$B$1:$H$800,7,0 )),"")</f>
        <v/>
      </c>
      <c r="L50" s="117"/>
      <c r="M50" s="117" t="str">
        <f>IF(從此工作表的A2貼上你的成績總表!AA10&lt;&gt;0,從此工作表的A2貼上你的成績總表!AA10,"")</f>
        <v/>
      </c>
      <c r="N50" s="117"/>
    </row>
    <row r="51" spans="1:14" ht="17.25" thickBot="1" x14ac:dyDescent="0.3">
      <c r="A51" s="182"/>
      <c r="B51" s="183"/>
      <c r="C51" s="184"/>
      <c r="D51" s="63"/>
      <c r="E51" s="22"/>
      <c r="F51" s="30" t="str">
        <f t="shared" si="0"/>
        <v/>
      </c>
      <c r="G51" s="116" t="str">
        <f>IFERROR(IF(VLOOKUP(D51,工作表2!$B$1:$H$800,3,0 )=0,"",VLOOKUP(D51,工作表2!$B$1:$H$800,3,0 )),"")</f>
        <v/>
      </c>
      <c r="H51" s="120" t="str">
        <f>IFERROR(IF(VLOOKUP(D51,工作表2!$B$1:$H$800,4,0 )=0,"",VLOOKUP(D51,工作表2!$B$1:$H$800,4,0 )),"")</f>
        <v/>
      </c>
      <c r="I51" s="120" t="str">
        <f>IFERROR(IF(VLOOKUP(D51,工作表2!$B$1:$H$800,5,0 )=0,"",VLOOKUP(D51,工作表2!$B$1:$H$800,5,0 )),"")</f>
        <v/>
      </c>
      <c r="J51" s="120" t="str">
        <f>IFERROR(IF(VLOOKUP(D51,工作表2!$B$1:$H$800,6,0 )=0,"",VLOOKUP(D51,工作表2!$B$1:$H$800,6,0 )),"")</f>
        <v/>
      </c>
      <c r="K51" s="121" t="str">
        <f>IFERROR(IF(VLOOKUP(D51,工作表2!$B$1:$H$800,7,0 )=0,"",VLOOKUP(D51,工作表2!$B$1:$H$800,7,0 )),"")</f>
        <v/>
      </c>
      <c r="L51" s="117"/>
      <c r="M51" s="117" t="str">
        <f>IF(從此工作表的A2貼上你的成績總表!AA11&lt;&gt;0,從此工作表的A2貼上你的成績總表!AA11,"")</f>
        <v/>
      </c>
      <c r="N51" s="117"/>
    </row>
    <row r="52" spans="1:14" ht="17.25" thickBot="1" x14ac:dyDescent="0.3">
      <c r="A52" s="182"/>
      <c r="B52" s="183"/>
      <c r="C52" s="184"/>
      <c r="D52" s="63"/>
      <c r="E52" s="22"/>
      <c r="F52" s="30" t="str">
        <f t="shared" si="0"/>
        <v/>
      </c>
      <c r="G52" s="116" t="str">
        <f>IFERROR(IF(VLOOKUP(D52,工作表2!$B$1:$H$800,3,0 )=0,"",VLOOKUP(D52,工作表2!$B$1:$H$800,3,0 )),"")</f>
        <v/>
      </c>
      <c r="H52" s="120" t="str">
        <f>IFERROR(IF(VLOOKUP(D52,工作表2!$B$1:$H$800,4,0 )=0,"",VLOOKUP(D52,工作表2!$B$1:$H$800,4,0 )),"")</f>
        <v/>
      </c>
      <c r="I52" s="120" t="str">
        <f>IFERROR(IF(VLOOKUP(D52,工作表2!$B$1:$H$800,5,0 )=0,"",VLOOKUP(D52,工作表2!$B$1:$H$800,5,0 )),"")</f>
        <v/>
      </c>
      <c r="J52" s="120" t="str">
        <f>IFERROR(IF(VLOOKUP(D52,工作表2!$B$1:$H$800,6,0 )=0,"",VLOOKUP(D52,工作表2!$B$1:$H$800,6,0 )),"")</f>
        <v/>
      </c>
      <c r="K52" s="121" t="str">
        <f>IFERROR(IF(VLOOKUP(D52,工作表2!$B$1:$H$800,7,0 )=0,"",VLOOKUP(D52,工作表2!$B$1:$H$800,7,0 )),"")</f>
        <v/>
      </c>
      <c r="L52" s="117"/>
      <c r="M52" s="117" t="str">
        <f>IF(從此工作表的A2貼上你的成績總表!AA12&lt;&gt;0,從此工作表的A2貼上你的成績總表!AA12,"")</f>
        <v/>
      </c>
      <c r="N52" s="117"/>
    </row>
    <row r="53" spans="1:14" ht="17.25" thickBot="1" x14ac:dyDescent="0.3">
      <c r="A53" s="182"/>
      <c r="B53" s="183"/>
      <c r="C53" s="184"/>
      <c r="D53" s="63"/>
      <c r="E53" s="22"/>
      <c r="F53" s="30" t="str">
        <f t="shared" si="0"/>
        <v/>
      </c>
      <c r="G53" s="116" t="str">
        <f>IFERROR(IF(VLOOKUP(D53,工作表2!$B$1:$H$800,3,0 )=0,"",VLOOKUP(D53,工作表2!$B$1:$H$800,3,0 )),"")</f>
        <v/>
      </c>
      <c r="H53" s="120" t="str">
        <f>IFERROR(IF(VLOOKUP(D53,工作表2!$B$1:$H$800,4,0 )=0,"",VLOOKUP(D53,工作表2!$B$1:$H$800,4,0 )),"")</f>
        <v/>
      </c>
      <c r="I53" s="120" t="str">
        <f>IFERROR(IF(VLOOKUP(D53,工作表2!$B$1:$H$800,5,0 )=0,"",VLOOKUP(D53,工作表2!$B$1:$H$800,5,0 )),"")</f>
        <v/>
      </c>
      <c r="J53" s="120" t="str">
        <f>IFERROR(IF(VLOOKUP(D53,工作表2!$B$1:$H$800,6,0 )=0,"",VLOOKUP(D53,工作表2!$B$1:$H$800,6,0 )),"")</f>
        <v/>
      </c>
      <c r="K53" s="121" t="str">
        <f>IFERROR(IF(VLOOKUP(D53,工作表2!$B$1:$H$800,7,0 )=0,"",VLOOKUP(D53,工作表2!$B$1:$H$800,7,0 )),"")</f>
        <v/>
      </c>
      <c r="L53" s="117"/>
      <c r="M53" s="117" t="str">
        <f>IF(從此工作表的A2貼上你的成績總表!AA13&lt;&gt;0,從此工作表的A2貼上你的成績總表!AA13,"")</f>
        <v/>
      </c>
      <c r="N53" s="117"/>
    </row>
    <row r="54" spans="1:14" ht="17.25" thickBot="1" x14ac:dyDescent="0.3">
      <c r="A54" s="182"/>
      <c r="B54" s="183"/>
      <c r="C54" s="184"/>
      <c r="D54" s="63"/>
      <c r="E54" s="22"/>
      <c r="F54" s="30" t="str">
        <f t="shared" si="0"/>
        <v/>
      </c>
      <c r="G54" s="116" t="str">
        <f>IFERROR(IF(VLOOKUP(D54,工作表2!$B$1:$H$800,3,0 )=0,"",VLOOKUP(D54,工作表2!$B$1:$H$800,3,0 )),"")</f>
        <v/>
      </c>
      <c r="H54" s="120" t="str">
        <f>IFERROR(IF(VLOOKUP(D54,工作表2!$B$1:$H$800,4,0 )=0,"",VLOOKUP(D54,工作表2!$B$1:$H$800,4,0 )),"")</f>
        <v/>
      </c>
      <c r="I54" s="120" t="str">
        <f>IFERROR(IF(VLOOKUP(D54,工作表2!$B$1:$H$800,5,0 )=0,"",VLOOKUP(D54,工作表2!$B$1:$H$800,5,0 )),"")</f>
        <v/>
      </c>
      <c r="J54" s="120" t="str">
        <f>IFERROR(IF(VLOOKUP(D54,工作表2!$B$1:$H$800,6,0 )=0,"",VLOOKUP(D54,工作表2!$B$1:$H$800,6,0 )),"")</f>
        <v/>
      </c>
      <c r="K54" s="121" t="str">
        <f>IFERROR(IF(VLOOKUP(D54,工作表2!$B$1:$H$800,7,0 )=0,"",VLOOKUP(D54,工作表2!$B$1:$H$800,7,0 )),"")</f>
        <v/>
      </c>
      <c r="L54" s="117"/>
      <c r="M54" s="117" t="str">
        <f>IF(從此工作表的A2貼上你的成績總表!AA14&lt;&gt;0,從此工作表的A2貼上你的成績總表!AA14,"")</f>
        <v/>
      </c>
      <c r="N54" s="117"/>
    </row>
    <row r="55" spans="1:14" ht="17.25" thickBot="1" x14ac:dyDescent="0.3">
      <c r="A55" s="182"/>
      <c r="B55" s="183"/>
      <c r="C55" s="184"/>
      <c r="D55" s="63"/>
      <c r="E55" s="22"/>
      <c r="F55" s="30" t="str">
        <f t="shared" si="0"/>
        <v/>
      </c>
      <c r="G55" s="116" t="str">
        <f>IFERROR(IF(VLOOKUP(D55,工作表2!$B$1:$H$800,3,0 )=0,"",VLOOKUP(D55,工作表2!$B$1:$H$800,3,0 )),"")</f>
        <v/>
      </c>
      <c r="H55" s="120" t="str">
        <f>IFERROR(IF(VLOOKUP(D55,工作表2!$B$1:$H$800,4,0 )=0,"",VLOOKUP(D55,工作表2!$B$1:$H$800,4,0 )),"")</f>
        <v/>
      </c>
      <c r="I55" s="120" t="str">
        <f>IFERROR(IF(VLOOKUP(D55,工作表2!$B$1:$H$800,5,0 )=0,"",VLOOKUP(D55,工作表2!$B$1:$H$800,5,0 )),"")</f>
        <v/>
      </c>
      <c r="J55" s="120" t="str">
        <f>IFERROR(IF(VLOOKUP(D55,工作表2!$B$1:$H$800,6,0 )=0,"",VLOOKUP(D55,工作表2!$B$1:$H$800,6,0 )),"")</f>
        <v/>
      </c>
      <c r="K55" s="121" t="str">
        <f>IFERROR(IF(VLOOKUP(D55,工作表2!$B$1:$H$800,7,0 )=0,"",VLOOKUP(D55,工作表2!$B$1:$H$800,7,0 )),"")</f>
        <v/>
      </c>
      <c r="L55" s="117"/>
      <c r="M55" s="117" t="str">
        <f>IF(從此工作表的A2貼上你的成績總表!AA15&lt;&gt;0,從此工作表的A2貼上你的成績總表!AA15,"")</f>
        <v/>
      </c>
      <c r="N55" s="117"/>
    </row>
    <row r="56" spans="1:14" ht="17.25" thickBot="1" x14ac:dyDescent="0.3">
      <c r="A56" s="182"/>
      <c r="B56" s="183"/>
      <c r="C56" s="184"/>
      <c r="D56" s="63"/>
      <c r="E56" s="22"/>
      <c r="F56" s="30" t="str">
        <f t="shared" si="0"/>
        <v/>
      </c>
      <c r="G56" s="116" t="str">
        <f>IFERROR(IF(VLOOKUP(D56,工作表2!$B$1:$H$800,3,0 )=0,"",VLOOKUP(D56,工作表2!$B$1:$H$800,3,0 )),"")</f>
        <v/>
      </c>
      <c r="H56" s="120" t="str">
        <f>IFERROR(IF(VLOOKUP(D56,工作表2!$B$1:$H$800,4,0 )=0,"",VLOOKUP(D56,工作表2!$B$1:$H$800,4,0 )),"")</f>
        <v/>
      </c>
      <c r="I56" s="120" t="str">
        <f>IFERROR(IF(VLOOKUP(D56,工作表2!$B$1:$H$800,5,0 )=0,"",VLOOKUP(D56,工作表2!$B$1:$H$800,5,0 )),"")</f>
        <v/>
      </c>
      <c r="J56" s="120" t="str">
        <f>IFERROR(IF(VLOOKUP(D56,工作表2!$B$1:$H$800,6,0 )=0,"",VLOOKUP(D56,工作表2!$B$1:$H$800,6,0 )),"")</f>
        <v/>
      </c>
      <c r="K56" s="121" t="str">
        <f>IFERROR(IF(VLOOKUP(D56,工作表2!$B$1:$H$800,7,0 )=0,"",VLOOKUP(D56,工作表2!$B$1:$H$800,7,0 )),"")</f>
        <v/>
      </c>
      <c r="L56" s="117"/>
      <c r="M56" s="117" t="str">
        <f>IF(從此工作表的A2貼上你的成績總表!AA16&lt;&gt;0,從此工作表的A2貼上你的成績總表!AA16,"")</f>
        <v/>
      </c>
      <c r="N56" s="117"/>
    </row>
    <row r="57" spans="1:14" ht="17.25" thickBot="1" x14ac:dyDescent="0.3">
      <c r="A57" s="182"/>
      <c r="B57" s="183"/>
      <c r="C57" s="184"/>
      <c r="D57" s="63"/>
      <c r="E57" s="22"/>
      <c r="F57" s="30" t="str">
        <f t="shared" si="0"/>
        <v/>
      </c>
      <c r="G57" s="116" t="str">
        <f>IFERROR(IF(VLOOKUP(D57,工作表2!$B$1:$H$800,3,0 )=0,"",VLOOKUP(D57,工作表2!$B$1:$H$800,3,0 )),"")</f>
        <v/>
      </c>
      <c r="H57" s="120" t="str">
        <f>IFERROR(IF(VLOOKUP(D57,工作表2!$B$1:$H$800,4,0 )=0,"",VLOOKUP(D57,工作表2!$B$1:$H$800,4,0 )),"")</f>
        <v/>
      </c>
      <c r="I57" s="120" t="str">
        <f>IFERROR(IF(VLOOKUP(D57,工作表2!$B$1:$H$800,5,0 )=0,"",VLOOKUP(D57,工作表2!$B$1:$H$800,5,0 )),"")</f>
        <v/>
      </c>
      <c r="J57" s="120" t="str">
        <f>IFERROR(IF(VLOOKUP(D57,工作表2!$B$1:$H$800,6,0 )=0,"",VLOOKUP(D57,工作表2!$B$1:$H$800,6,0 )),"")</f>
        <v/>
      </c>
      <c r="K57" s="121" t="str">
        <f>IFERROR(IF(VLOOKUP(D57,工作表2!$B$1:$H$800,7,0 )=0,"",VLOOKUP(D57,工作表2!$B$1:$H$800,7,0 )),"")</f>
        <v/>
      </c>
      <c r="L57" s="117"/>
      <c r="M57" s="117" t="str">
        <f>IF(從此工作表的A2貼上你的成績總表!AA17&lt;&gt;0,從此工作表的A2貼上你的成績總表!AA17,"")</f>
        <v/>
      </c>
      <c r="N57" s="117"/>
    </row>
    <row r="58" spans="1:14" ht="17.25" thickBot="1" x14ac:dyDescent="0.3">
      <c r="A58" s="182"/>
      <c r="B58" s="183"/>
      <c r="C58" s="184"/>
      <c r="D58" s="63"/>
      <c r="E58" s="22"/>
      <c r="F58" s="30" t="str">
        <f t="shared" si="0"/>
        <v/>
      </c>
      <c r="G58" s="116" t="str">
        <f>IFERROR(IF(VLOOKUP(D58,工作表2!$B$1:$H$800,3,0 )=0,"",VLOOKUP(D58,工作表2!$B$1:$H$800,3,0 )),"")</f>
        <v/>
      </c>
      <c r="H58" s="120" t="str">
        <f>IFERROR(IF(VLOOKUP(D58,工作表2!$B$1:$H$800,4,0 )=0,"",VLOOKUP(D58,工作表2!$B$1:$H$800,4,0 )),"")</f>
        <v/>
      </c>
      <c r="I58" s="120" t="str">
        <f>IFERROR(IF(VLOOKUP(D58,工作表2!$B$1:$H$800,5,0 )=0,"",VLOOKUP(D58,工作表2!$B$1:$H$800,5,0 )),"")</f>
        <v/>
      </c>
      <c r="J58" s="120" t="str">
        <f>IFERROR(IF(VLOOKUP(D58,工作表2!$B$1:$H$800,6,0 )=0,"",VLOOKUP(D58,工作表2!$B$1:$H$800,6,0 )),"")</f>
        <v/>
      </c>
      <c r="K58" s="121" t="str">
        <f>IFERROR(IF(VLOOKUP(D58,工作表2!$B$1:$H$800,7,0 )=0,"",VLOOKUP(D58,工作表2!$B$1:$H$800,7,0 )),"")</f>
        <v/>
      </c>
      <c r="L58" s="117"/>
      <c r="M58" s="117" t="str">
        <f>IF(從此工作表的A2貼上你的成績總表!AA18&lt;&gt;0,從此工作表的A2貼上你的成績總表!AA18,"")</f>
        <v/>
      </c>
      <c r="N58" s="117"/>
    </row>
    <row r="59" spans="1:14" ht="17.25" thickBot="1" x14ac:dyDescent="0.3">
      <c r="A59" s="182"/>
      <c r="B59" s="183"/>
      <c r="C59" s="184"/>
      <c r="D59" s="63"/>
      <c r="E59" s="22"/>
      <c r="F59" s="30" t="str">
        <f t="shared" si="0"/>
        <v/>
      </c>
      <c r="G59" s="116" t="str">
        <f>IFERROR(IF(VLOOKUP(D59,工作表2!$B$1:$H$800,3,0 )=0,"",VLOOKUP(D59,工作表2!$B$1:$H$800,3,0 )),"")</f>
        <v/>
      </c>
      <c r="H59" s="120" t="str">
        <f>IFERROR(IF(VLOOKUP(D59,工作表2!$B$1:$H$800,4,0 )=0,"",VLOOKUP(D59,工作表2!$B$1:$H$800,4,0 )),"")</f>
        <v/>
      </c>
      <c r="I59" s="120" t="str">
        <f>IFERROR(IF(VLOOKUP(D59,工作表2!$B$1:$H$800,5,0 )=0,"",VLOOKUP(D59,工作表2!$B$1:$H$800,5,0 )),"")</f>
        <v/>
      </c>
      <c r="J59" s="120" t="str">
        <f>IFERROR(IF(VLOOKUP(D59,工作表2!$B$1:$H$800,6,0 )=0,"",VLOOKUP(D59,工作表2!$B$1:$H$800,6,0 )),"")</f>
        <v/>
      </c>
      <c r="K59" s="121" t="str">
        <f>IFERROR(IF(VLOOKUP(D59,工作表2!$B$1:$H$800,7,0 )=0,"",VLOOKUP(D59,工作表2!$B$1:$H$800,7,0 )),"")</f>
        <v/>
      </c>
      <c r="L59" s="117"/>
      <c r="M59" s="117" t="str">
        <f>IF(從此工作表的A2貼上你的成績總表!AA19&lt;&gt;0,從此工作表的A2貼上你的成績總表!AA19,"")</f>
        <v/>
      </c>
      <c r="N59" s="117"/>
    </row>
    <row r="60" spans="1:14" ht="17.25" thickBot="1" x14ac:dyDescent="0.3">
      <c r="A60" s="182"/>
      <c r="B60" s="183"/>
      <c r="C60" s="184"/>
      <c r="D60" s="63"/>
      <c r="E60" s="22"/>
      <c r="F60" s="30" t="str">
        <f t="shared" si="0"/>
        <v/>
      </c>
      <c r="G60" s="116" t="str">
        <f>IFERROR(IF(VLOOKUP(D60,工作表2!$B$1:$H$800,3,0 )=0,"",VLOOKUP(D60,工作表2!$B$1:$H$800,3,0 )),"")</f>
        <v/>
      </c>
      <c r="H60" s="120" t="str">
        <f>IFERROR(IF(VLOOKUP(D60,工作表2!$B$1:$H$800,4,0 )=0,"",VLOOKUP(D60,工作表2!$B$1:$H$800,4,0 )),"")</f>
        <v/>
      </c>
      <c r="I60" s="120" t="str">
        <f>IFERROR(IF(VLOOKUP(D60,工作表2!$B$1:$H$800,5,0 )=0,"",VLOOKUP(D60,工作表2!$B$1:$H$800,5,0 )),"")</f>
        <v/>
      </c>
      <c r="J60" s="120" t="str">
        <f>IFERROR(IF(VLOOKUP(D60,工作表2!$B$1:$H$800,6,0 )=0,"",VLOOKUP(D60,工作表2!$B$1:$H$800,6,0 )),"")</f>
        <v/>
      </c>
      <c r="K60" s="121" t="str">
        <f>IFERROR(IF(VLOOKUP(D60,工作表2!$B$1:$H$800,7,0 )=0,"",VLOOKUP(D60,工作表2!$B$1:$H$800,7,0 )),"")</f>
        <v/>
      </c>
      <c r="L60" s="117"/>
      <c r="M60" s="117" t="str">
        <f>IF(從此工作表的A2貼上你的成績總表!AA20&lt;&gt;0,從此工作表的A2貼上你的成績總表!AA20,"")</f>
        <v/>
      </c>
      <c r="N60" s="117"/>
    </row>
    <row r="61" spans="1:14" ht="17.25" thickBot="1" x14ac:dyDescent="0.3">
      <c r="A61" s="182"/>
      <c r="B61" s="183"/>
      <c r="C61" s="184"/>
      <c r="D61" s="63"/>
      <c r="E61" s="22"/>
      <c r="F61" s="30" t="str">
        <f t="shared" si="0"/>
        <v/>
      </c>
      <c r="G61" s="116" t="str">
        <f>IFERROR(IF(VLOOKUP(D61,工作表2!$B$1:$H$800,3,0 )=0,"",VLOOKUP(D61,工作表2!$B$1:$H$800,3,0 )),"")</f>
        <v/>
      </c>
      <c r="H61" s="120" t="str">
        <f>IFERROR(IF(VLOOKUP(D61,工作表2!$B$1:$H$800,4,0 )=0,"",VLOOKUP(D61,工作表2!$B$1:$H$800,4,0 )),"")</f>
        <v/>
      </c>
      <c r="I61" s="120" t="str">
        <f>IFERROR(IF(VLOOKUP(D61,工作表2!$B$1:$H$800,5,0 )=0,"",VLOOKUP(D61,工作表2!$B$1:$H$800,5,0 )),"")</f>
        <v/>
      </c>
      <c r="J61" s="120" t="str">
        <f>IFERROR(IF(VLOOKUP(D61,工作表2!$B$1:$H$800,6,0 )=0,"",VLOOKUP(D61,工作表2!$B$1:$H$800,6,0 )),"")</f>
        <v/>
      </c>
      <c r="K61" s="121" t="str">
        <f>IFERROR(IF(VLOOKUP(D61,工作表2!$B$1:$H$800,7,0 )=0,"",VLOOKUP(D61,工作表2!$B$1:$H$800,7,0 )),"")</f>
        <v/>
      </c>
      <c r="L61" s="117"/>
      <c r="M61" s="117" t="str">
        <f>IF(從此工作表的A2貼上你的成績總表!AA21&lt;&gt;0,從此工作表的A2貼上你的成績總表!AA21,"")</f>
        <v/>
      </c>
      <c r="N61" s="117"/>
    </row>
    <row r="62" spans="1:14" ht="17.25" thickBot="1" x14ac:dyDescent="0.3">
      <c r="A62" s="182"/>
      <c r="B62" s="183"/>
      <c r="C62" s="184"/>
      <c r="D62" s="63"/>
      <c r="E62" s="22"/>
      <c r="F62" s="30" t="str">
        <f t="shared" si="0"/>
        <v/>
      </c>
      <c r="G62" s="116" t="str">
        <f>IFERROR(IF(VLOOKUP(D62,工作表2!$B$1:$H$800,3,0 )=0,"",VLOOKUP(D62,工作表2!$B$1:$H$800,3,0 )),"")</f>
        <v/>
      </c>
      <c r="H62" s="120" t="str">
        <f>IFERROR(IF(VLOOKUP(D62,工作表2!$B$1:$H$800,4,0 )=0,"",VLOOKUP(D62,工作表2!$B$1:$H$800,4,0 )),"")</f>
        <v/>
      </c>
      <c r="I62" s="120" t="str">
        <f>IFERROR(IF(VLOOKUP(D62,工作表2!$B$1:$H$800,5,0 )=0,"",VLOOKUP(D62,工作表2!$B$1:$H$800,5,0 )),"")</f>
        <v/>
      </c>
      <c r="J62" s="120" t="str">
        <f>IFERROR(IF(VLOOKUP(D62,工作表2!$B$1:$H$800,6,0 )=0,"",VLOOKUP(D62,工作表2!$B$1:$H$800,6,0 )),"")</f>
        <v/>
      </c>
      <c r="K62" s="121" t="str">
        <f>IFERROR(IF(VLOOKUP(D62,工作表2!$B$1:$H$800,7,0 )=0,"",VLOOKUP(D62,工作表2!$B$1:$H$800,7,0 )),"")</f>
        <v/>
      </c>
      <c r="L62" s="117"/>
      <c r="M62" s="117" t="str">
        <f>IF(從此工作表的A2貼上你的成績總表!AA22&lt;&gt;0,從此工作表的A2貼上你的成績總表!AA22,"")</f>
        <v/>
      </c>
      <c r="N62" s="117"/>
    </row>
    <row r="63" spans="1:14" ht="17.25" thickBot="1" x14ac:dyDescent="0.3">
      <c r="A63" s="182"/>
      <c r="B63" s="183"/>
      <c r="C63" s="184"/>
      <c r="D63" s="63"/>
      <c r="E63" s="22"/>
      <c r="F63" s="30" t="str">
        <f t="shared" si="0"/>
        <v/>
      </c>
      <c r="G63" s="116" t="str">
        <f>IFERROR(IF(VLOOKUP(D63,工作表2!$B$1:$H$800,3,0 )=0,"",VLOOKUP(D63,工作表2!$B$1:$H$800,3,0 )),"")</f>
        <v/>
      </c>
      <c r="H63" s="120" t="str">
        <f>IFERROR(IF(VLOOKUP(D63,工作表2!$B$1:$H$800,4,0 )=0,"",VLOOKUP(D63,工作表2!$B$1:$H$800,4,0 )),"")</f>
        <v/>
      </c>
      <c r="I63" s="120" t="str">
        <f>IFERROR(IF(VLOOKUP(D63,工作表2!$B$1:$H$800,5,0 )=0,"",VLOOKUP(D63,工作表2!$B$1:$H$800,5,0 )),"")</f>
        <v/>
      </c>
      <c r="J63" s="120" t="str">
        <f>IFERROR(IF(VLOOKUP(D63,工作表2!$B$1:$H$800,6,0 )=0,"",VLOOKUP(D63,工作表2!$B$1:$H$800,6,0 )),"")</f>
        <v/>
      </c>
      <c r="K63" s="121" t="str">
        <f>IFERROR(IF(VLOOKUP(D63,工作表2!$B$1:$H$800,7,0 )=0,"",VLOOKUP(D63,工作表2!$B$1:$H$800,7,0 )),"")</f>
        <v/>
      </c>
      <c r="L63" s="117"/>
      <c r="M63" s="117" t="str">
        <f>IF(從此工作表的A2貼上你的成績總表!AA23&lt;&gt;0,從此工作表的A2貼上你的成績總表!AA23,"")</f>
        <v/>
      </c>
      <c r="N63" s="117"/>
    </row>
    <row r="64" spans="1:14" ht="17.25" thickBot="1" x14ac:dyDescent="0.3">
      <c r="A64" s="182"/>
      <c r="B64" s="183"/>
      <c r="C64" s="184"/>
      <c r="D64" s="63"/>
      <c r="E64" s="22"/>
      <c r="F64" s="30" t="str">
        <f t="shared" si="0"/>
        <v/>
      </c>
      <c r="G64" s="116" t="str">
        <f>IFERROR(IF(VLOOKUP(D64,工作表2!$B$1:$H$800,3,0 )=0,"",VLOOKUP(D64,工作表2!$B$1:$H$800,3,0 )),"")</f>
        <v/>
      </c>
      <c r="H64" s="120" t="str">
        <f>IFERROR(IF(VLOOKUP(D64,工作表2!$B$1:$H$800,4,0 )=0,"",VLOOKUP(D64,工作表2!$B$1:$H$800,4,0 )),"")</f>
        <v/>
      </c>
      <c r="I64" s="120" t="str">
        <f>IFERROR(IF(VLOOKUP(D64,工作表2!$B$1:$H$800,5,0 )=0,"",VLOOKUP(D64,工作表2!$B$1:$H$800,5,0 )),"")</f>
        <v/>
      </c>
      <c r="J64" s="120" t="str">
        <f>IFERROR(IF(VLOOKUP(D64,工作表2!$B$1:$H$800,6,0 )=0,"",VLOOKUP(D64,工作表2!$B$1:$H$800,6,0 )),"")</f>
        <v/>
      </c>
      <c r="K64" s="121" t="str">
        <f>IFERROR(IF(VLOOKUP(D64,工作表2!$B$1:$H$800,7,0 )=0,"",VLOOKUP(D64,工作表2!$B$1:$H$800,7,0 )),"")</f>
        <v/>
      </c>
      <c r="L64" s="117"/>
      <c r="M64" s="117" t="str">
        <f>IF(從此工作表的A2貼上你的成績總表!AA24&lt;&gt;0,從此工作表的A2貼上你的成績總表!AA24,"")</f>
        <v/>
      </c>
      <c r="N64" s="117"/>
    </row>
    <row r="65" spans="1:14" ht="17.25" thickBot="1" x14ac:dyDescent="0.3">
      <c r="A65" s="182"/>
      <c r="B65" s="183"/>
      <c r="C65" s="184"/>
      <c r="D65" s="63"/>
      <c r="E65" s="22"/>
      <c r="F65" s="30" t="str">
        <f t="shared" si="0"/>
        <v/>
      </c>
      <c r="G65" s="116" t="str">
        <f>IFERROR(IF(VLOOKUP(D65,工作表2!$B$1:$H$800,3,0 )=0,"",VLOOKUP(D65,工作表2!$B$1:$H$800,3,0 )),"")</f>
        <v/>
      </c>
      <c r="H65" s="120" t="str">
        <f>IFERROR(IF(VLOOKUP(D65,工作表2!$B$1:$H$800,4,0 )=0,"",VLOOKUP(D65,工作表2!$B$1:$H$800,4,0 )),"")</f>
        <v/>
      </c>
      <c r="I65" s="120" t="str">
        <f>IFERROR(IF(VLOOKUP(D65,工作表2!$B$1:$H$800,5,0 )=0,"",VLOOKUP(D65,工作表2!$B$1:$H$800,5,0 )),"")</f>
        <v/>
      </c>
      <c r="J65" s="120" t="str">
        <f>IFERROR(IF(VLOOKUP(D65,工作表2!$B$1:$H$800,6,0 )=0,"",VLOOKUP(D65,工作表2!$B$1:$H$800,6,0 )),"")</f>
        <v/>
      </c>
      <c r="K65" s="121" t="str">
        <f>IFERROR(IF(VLOOKUP(D65,工作表2!$B$1:$H$800,7,0 )=0,"",VLOOKUP(D65,工作表2!$B$1:$H$800,7,0 )),"")</f>
        <v/>
      </c>
      <c r="L65" s="117"/>
      <c r="M65" s="117" t="str">
        <f>IF(從此工作表的A2貼上你的成績總表!AA25&lt;&gt;0,從此工作表的A2貼上你的成績總表!AA25,"")</f>
        <v/>
      </c>
      <c r="N65" s="117"/>
    </row>
    <row r="66" spans="1:14" ht="17.25" thickBot="1" x14ac:dyDescent="0.3">
      <c r="A66" s="182"/>
      <c r="B66" s="183"/>
      <c r="C66" s="184"/>
      <c r="D66" s="63"/>
      <c r="E66" s="22"/>
      <c r="F66" s="30" t="str">
        <f t="shared" si="0"/>
        <v/>
      </c>
      <c r="G66" s="116" t="str">
        <f>IFERROR(IF(VLOOKUP(D66,工作表2!$B$1:$H$800,3,0 )=0,"",VLOOKUP(D66,工作表2!$B$1:$H$800,3,0 )),"")</f>
        <v/>
      </c>
      <c r="H66" s="120" t="str">
        <f>IFERROR(IF(VLOOKUP(D66,工作表2!$B$1:$H$800,4,0 )=0,"",VLOOKUP(D66,工作表2!$B$1:$H$800,4,0 )),"")</f>
        <v/>
      </c>
      <c r="I66" s="120" t="str">
        <f>IFERROR(IF(VLOOKUP(D66,工作表2!$B$1:$H$800,5,0 )=0,"",VLOOKUP(D66,工作表2!$B$1:$H$800,5,0 )),"")</f>
        <v/>
      </c>
      <c r="J66" s="120" t="str">
        <f>IFERROR(IF(VLOOKUP(D66,工作表2!$B$1:$H$800,6,0 )=0,"",VLOOKUP(D66,工作表2!$B$1:$H$800,6,0 )),"")</f>
        <v/>
      </c>
      <c r="K66" s="121" t="str">
        <f>IFERROR(IF(VLOOKUP(D66,工作表2!$B$1:$H$800,7,0 )=0,"",VLOOKUP(D66,工作表2!$B$1:$H$800,7,0 )),"")</f>
        <v/>
      </c>
      <c r="L66" s="117"/>
      <c r="M66" s="117" t="str">
        <f>IF(從此工作表的A2貼上你的成績總表!AA26&lt;&gt;0,從此工作表的A2貼上你的成績總表!AA26,"")</f>
        <v/>
      </c>
      <c r="N66" s="117"/>
    </row>
    <row r="67" spans="1:14" ht="17.25" thickBot="1" x14ac:dyDescent="0.3">
      <c r="A67" s="182"/>
      <c r="B67" s="183"/>
      <c r="C67" s="184"/>
      <c r="D67" s="63"/>
      <c r="E67" s="22"/>
      <c r="F67" s="30" t="str">
        <f t="shared" si="0"/>
        <v/>
      </c>
      <c r="G67" s="116" t="str">
        <f>IFERROR(IF(VLOOKUP(D67,工作表2!$B$1:$H$800,3,0 )=0,"",VLOOKUP(D67,工作表2!$B$1:$H$800,3,0 )),"")</f>
        <v/>
      </c>
      <c r="H67" s="120" t="str">
        <f>IFERROR(IF(VLOOKUP(D67,工作表2!$B$1:$H$800,4,0 )=0,"",VLOOKUP(D67,工作表2!$B$1:$H$800,4,0 )),"")</f>
        <v/>
      </c>
      <c r="I67" s="120" t="str">
        <f>IFERROR(IF(VLOOKUP(D67,工作表2!$B$1:$H$800,5,0 )=0,"",VLOOKUP(D67,工作表2!$B$1:$H$800,5,0 )),"")</f>
        <v/>
      </c>
      <c r="J67" s="120" t="str">
        <f>IFERROR(IF(VLOOKUP(D67,工作表2!$B$1:$H$800,6,0 )=0,"",VLOOKUP(D67,工作表2!$B$1:$H$800,6,0 )),"")</f>
        <v/>
      </c>
      <c r="K67" s="121" t="str">
        <f>IFERROR(IF(VLOOKUP(D67,工作表2!$B$1:$H$800,7,0 )=0,"",VLOOKUP(D67,工作表2!$B$1:$H$800,7,0 )),"")</f>
        <v/>
      </c>
      <c r="L67" s="117"/>
      <c r="M67" s="117" t="str">
        <f>IF(從此工作表的A2貼上你的成績總表!AA27&lt;&gt;0,從此工作表的A2貼上你的成績總表!AA27,"")</f>
        <v/>
      </c>
      <c r="N67" s="117"/>
    </row>
    <row r="68" spans="1:14" ht="17.25" thickBot="1" x14ac:dyDescent="0.3">
      <c r="A68" s="182"/>
      <c r="B68" s="183"/>
      <c r="C68" s="184"/>
      <c r="D68" s="63"/>
      <c r="E68" s="22"/>
      <c r="F68" s="30" t="str">
        <f t="shared" si="0"/>
        <v/>
      </c>
      <c r="G68" s="116" t="str">
        <f>IFERROR(IF(VLOOKUP(D68,工作表2!$B$1:$H$800,3,0 )=0,"",VLOOKUP(D68,工作表2!$B$1:$H$800,3,0 )),"")</f>
        <v/>
      </c>
      <c r="H68" s="120" t="str">
        <f>IFERROR(IF(VLOOKUP(D68,工作表2!$B$1:$H$800,4,0 )=0,"",VLOOKUP(D68,工作表2!$B$1:$H$800,4,0 )),"")</f>
        <v/>
      </c>
      <c r="I68" s="120" t="str">
        <f>IFERROR(IF(VLOOKUP(D68,工作表2!$B$1:$H$800,5,0 )=0,"",VLOOKUP(D68,工作表2!$B$1:$H$800,5,0 )),"")</f>
        <v/>
      </c>
      <c r="J68" s="120" t="str">
        <f>IFERROR(IF(VLOOKUP(D68,工作表2!$B$1:$H$800,6,0 )=0,"",VLOOKUP(D68,工作表2!$B$1:$H$800,6,0 )),"")</f>
        <v/>
      </c>
      <c r="K68" s="121" t="str">
        <f>IFERROR(IF(VLOOKUP(D68,工作表2!$B$1:$H$800,7,0 )=0,"",VLOOKUP(D68,工作表2!$B$1:$H$800,7,0 )),"")</f>
        <v/>
      </c>
      <c r="L68" s="117"/>
      <c r="M68" s="117" t="str">
        <f>IF(從此工作表的A2貼上你的成績總表!AA28&lt;&gt;0,從此工作表的A2貼上你的成績總表!AA28,"")</f>
        <v/>
      </c>
      <c r="N68" s="117"/>
    </row>
    <row r="69" spans="1:14" ht="17.25" thickBot="1" x14ac:dyDescent="0.3">
      <c r="A69" s="182"/>
      <c r="B69" s="183"/>
      <c r="C69" s="184"/>
      <c r="D69" s="63"/>
      <c r="E69" s="22"/>
      <c r="F69" s="30" t="str">
        <f t="shared" si="0"/>
        <v/>
      </c>
      <c r="G69" s="116" t="str">
        <f>IFERROR(IF(VLOOKUP(D69,工作表2!$B$1:$H$800,3,0 )=0,"",VLOOKUP(D69,工作表2!$B$1:$H$800,3,0 )),"")</f>
        <v/>
      </c>
      <c r="H69" s="120" t="str">
        <f>IFERROR(IF(VLOOKUP(D69,工作表2!$B$1:$H$800,4,0 )=0,"",VLOOKUP(D69,工作表2!$B$1:$H$800,4,0 )),"")</f>
        <v/>
      </c>
      <c r="I69" s="120" t="str">
        <f>IFERROR(IF(VLOOKUP(D69,工作表2!$B$1:$H$800,5,0 )=0,"",VLOOKUP(D69,工作表2!$B$1:$H$800,5,0 )),"")</f>
        <v/>
      </c>
      <c r="J69" s="120" t="str">
        <f>IFERROR(IF(VLOOKUP(D69,工作表2!$B$1:$H$800,6,0 )=0,"",VLOOKUP(D69,工作表2!$B$1:$H$800,6,0 )),"")</f>
        <v/>
      </c>
      <c r="K69" s="121" t="str">
        <f>IFERROR(IF(VLOOKUP(D69,工作表2!$B$1:$H$800,7,0 )=0,"",VLOOKUP(D69,工作表2!$B$1:$H$800,7,0 )),"")</f>
        <v/>
      </c>
      <c r="L69" s="117"/>
      <c r="M69" s="117" t="str">
        <f>IF(從此工作表的A2貼上你的成績總表!AA29&lt;&gt;0,從此工作表的A2貼上你的成績總表!AA29,"")</f>
        <v/>
      </c>
      <c r="N69" s="117"/>
    </row>
    <row r="70" spans="1:14" ht="17.25" thickBot="1" x14ac:dyDescent="0.3">
      <c r="A70" s="182"/>
      <c r="B70" s="183"/>
      <c r="C70" s="184"/>
      <c r="D70" s="53"/>
      <c r="E70" s="22"/>
      <c r="F70" s="30" t="str">
        <f t="shared" si="0"/>
        <v/>
      </c>
      <c r="G70" s="116" t="str">
        <f>IFERROR(IF(VLOOKUP(D70,工作表2!$B$1:$H$800,3,0 )=0,"",VLOOKUP(D70,工作表2!$B$1:$H$800,3,0 )),"")</f>
        <v/>
      </c>
      <c r="H70" s="120" t="str">
        <f>IFERROR(IF(VLOOKUP(D70,工作表2!$B$1:$H$800,4,0 )=0,"",VLOOKUP(D70,工作表2!$B$1:$H$800,4,0 )),"")</f>
        <v/>
      </c>
      <c r="I70" s="120" t="str">
        <f>IFERROR(IF(VLOOKUP(D70,工作表2!$B$1:$H$800,5,0 )=0,"",VLOOKUP(D70,工作表2!$B$1:$H$800,5,0 )),"")</f>
        <v/>
      </c>
      <c r="J70" s="120" t="str">
        <f>IFERROR(IF(VLOOKUP(D70,工作表2!$B$1:$H$800,6,0 )=0,"",VLOOKUP(D70,工作表2!$B$1:$H$800,6,0 )),"")</f>
        <v/>
      </c>
      <c r="K70" s="121" t="str">
        <f>IFERROR(IF(VLOOKUP(D70,工作表2!$B$1:$H$800,7,0 )=0,"",VLOOKUP(D70,工作表2!$B$1:$H$800,7,0 )),"")</f>
        <v/>
      </c>
      <c r="L70" s="117"/>
      <c r="M70" s="117" t="str">
        <f>IF(從此工作表的A2貼上你的成績總表!AA30&lt;&gt;0,從此工作表的A2貼上你的成績總表!AA30,"")</f>
        <v/>
      </c>
      <c r="N70" s="117"/>
    </row>
    <row r="71" spans="1:14" ht="17.25" thickBot="1" x14ac:dyDescent="0.3">
      <c r="A71" s="182"/>
      <c r="B71" s="183"/>
      <c r="C71" s="184"/>
      <c r="D71" s="63"/>
      <c r="E71" s="22"/>
      <c r="F71" s="30" t="str">
        <f t="shared" ref="F71:F99" si="1">IF(D71&lt;&gt;"","選","")</f>
        <v/>
      </c>
      <c r="G71" s="116" t="str">
        <f>IFERROR(IF(VLOOKUP(D71,工作表2!$B$1:$H$800,3,0 )=0,"",VLOOKUP(D71,工作表2!$B$1:$H$800,3,0 )),"")</f>
        <v/>
      </c>
      <c r="H71" s="120" t="str">
        <f>IFERROR(IF(VLOOKUP(D71,工作表2!$B$1:$H$800,4,0 )=0,"",VLOOKUP(D71,工作表2!$B$1:$H$800,4,0 )),"")</f>
        <v/>
      </c>
      <c r="I71" s="120" t="str">
        <f>IFERROR(IF(VLOOKUP(D71,工作表2!$B$1:$H$800,5,0 )=0,"",VLOOKUP(D71,工作表2!$B$1:$H$800,5,0 )),"")</f>
        <v/>
      </c>
      <c r="J71" s="120" t="str">
        <f>IFERROR(IF(VLOOKUP(D71,工作表2!$B$1:$H$800,6,0 )=0,"",VLOOKUP(D71,工作表2!$B$1:$H$800,6,0 )),"")</f>
        <v/>
      </c>
      <c r="K71" s="121" t="str">
        <f>IFERROR(IF(VLOOKUP(D71,工作表2!$B$1:$H$800,7,0 )=0,"",VLOOKUP(D71,工作表2!$B$1:$H$800,7,0 )),"")</f>
        <v/>
      </c>
      <c r="L71" s="117"/>
      <c r="M71" s="117" t="str">
        <f>IF(從此工作表的A2貼上你的成績總表!AA31&lt;&gt;0,從此工作表的A2貼上你的成績總表!AA31,"")</f>
        <v/>
      </c>
      <c r="N71" s="117"/>
    </row>
    <row r="72" spans="1:14" ht="17.25" thickBot="1" x14ac:dyDescent="0.3">
      <c r="A72" s="182"/>
      <c r="B72" s="183"/>
      <c r="C72" s="184"/>
      <c r="D72" s="63"/>
      <c r="E72" s="22"/>
      <c r="F72" s="30" t="str">
        <f t="shared" si="1"/>
        <v/>
      </c>
      <c r="G72" s="116" t="str">
        <f>IFERROR(IF(VLOOKUP(D72,工作表2!$B$1:$H$800,3,0 )=0,"",VLOOKUP(D72,工作表2!$B$1:$H$800,3,0 )),"")</f>
        <v/>
      </c>
      <c r="H72" s="120" t="str">
        <f>IFERROR(IF(VLOOKUP(D72,工作表2!$B$1:$H$800,4,0 )=0,"",VLOOKUP(D72,工作表2!$B$1:$H$800,4,0 )),"")</f>
        <v/>
      </c>
      <c r="I72" s="120" t="str">
        <f>IFERROR(IF(VLOOKUP(D72,工作表2!$B$1:$H$800,5,0 )=0,"",VLOOKUP(D72,工作表2!$B$1:$H$800,5,0 )),"")</f>
        <v/>
      </c>
      <c r="J72" s="120" t="str">
        <f>IFERROR(IF(VLOOKUP(D72,工作表2!$B$1:$H$800,6,0 )=0,"",VLOOKUP(D72,工作表2!$B$1:$H$800,6,0 )),"")</f>
        <v/>
      </c>
      <c r="K72" s="121" t="str">
        <f>IFERROR(IF(VLOOKUP(D72,工作表2!$B$1:$H$800,7,0 )=0,"",VLOOKUP(D72,工作表2!$B$1:$H$800,7,0 )),"")</f>
        <v/>
      </c>
      <c r="L72" s="117"/>
      <c r="M72" s="117" t="str">
        <f>IF(從此工作表的A2貼上你的成績總表!AA32&lt;&gt;0,從此工作表的A2貼上你的成績總表!AA32,"")</f>
        <v/>
      </c>
      <c r="N72" s="117"/>
    </row>
    <row r="73" spans="1:14" ht="17.25" thickBot="1" x14ac:dyDescent="0.3">
      <c r="A73" s="182"/>
      <c r="B73" s="183"/>
      <c r="C73" s="184"/>
      <c r="D73" s="63"/>
      <c r="E73" s="22"/>
      <c r="F73" s="30" t="str">
        <f t="shared" si="1"/>
        <v/>
      </c>
      <c r="G73" s="116" t="str">
        <f>IFERROR(IF(VLOOKUP(D73,工作表2!$B$1:$H$800,3,0 )=0,"",VLOOKUP(D73,工作表2!$B$1:$H$800,3,0 )),"")</f>
        <v/>
      </c>
      <c r="H73" s="120" t="str">
        <f>IFERROR(IF(VLOOKUP(D73,工作表2!$B$1:$H$800,4,0 )=0,"",VLOOKUP(D73,工作表2!$B$1:$H$800,4,0 )),"")</f>
        <v/>
      </c>
      <c r="I73" s="120" t="str">
        <f>IFERROR(IF(VLOOKUP(D73,工作表2!$B$1:$H$800,5,0 )=0,"",VLOOKUP(D73,工作表2!$B$1:$H$800,5,0 )),"")</f>
        <v/>
      </c>
      <c r="J73" s="120" t="str">
        <f>IFERROR(IF(VLOOKUP(D73,工作表2!$B$1:$H$800,6,0 )=0,"",VLOOKUP(D73,工作表2!$B$1:$H$800,6,0 )),"")</f>
        <v/>
      </c>
      <c r="K73" s="121" t="str">
        <f>IFERROR(IF(VLOOKUP(D73,工作表2!$B$1:$H$800,7,0 )=0,"",VLOOKUP(D73,工作表2!$B$1:$H$800,7,0 )),"")</f>
        <v/>
      </c>
      <c r="L73" s="117"/>
      <c r="M73" s="117" t="str">
        <f>IF(從此工作表的A2貼上你的成績總表!AA33&lt;&gt;0,從此工作表的A2貼上你的成績總表!AA33,"")</f>
        <v/>
      </c>
      <c r="N73" s="117"/>
    </row>
    <row r="74" spans="1:14" ht="17.25" thickBot="1" x14ac:dyDescent="0.3">
      <c r="A74" s="182"/>
      <c r="B74" s="183"/>
      <c r="C74" s="184"/>
      <c r="D74" s="63"/>
      <c r="E74" s="22"/>
      <c r="F74" s="30" t="str">
        <f t="shared" si="1"/>
        <v/>
      </c>
      <c r="G74" s="116" t="str">
        <f>IFERROR(IF(VLOOKUP(D74,工作表2!$B$1:$H$800,3,0 )=0,"",VLOOKUP(D74,工作表2!$B$1:$H$800,3,0 )),"")</f>
        <v/>
      </c>
      <c r="H74" s="120" t="str">
        <f>IFERROR(IF(VLOOKUP(D74,工作表2!$B$1:$H$800,4,0 )=0,"",VLOOKUP(D74,工作表2!$B$1:$H$800,4,0 )),"")</f>
        <v/>
      </c>
      <c r="I74" s="120" t="str">
        <f>IFERROR(IF(VLOOKUP(D74,工作表2!$B$1:$H$800,5,0 )=0,"",VLOOKUP(D74,工作表2!$B$1:$H$800,5,0 )),"")</f>
        <v/>
      </c>
      <c r="J74" s="120" t="str">
        <f>IFERROR(IF(VLOOKUP(D74,工作表2!$B$1:$H$800,6,0 )=0,"",VLOOKUP(D74,工作表2!$B$1:$H$800,6,0 )),"")</f>
        <v/>
      </c>
      <c r="K74" s="121" t="str">
        <f>IFERROR(IF(VLOOKUP(D74,工作表2!$B$1:$H$800,7,0 )=0,"",VLOOKUP(D74,工作表2!$B$1:$H$800,7,0 )),"")</f>
        <v/>
      </c>
      <c r="L74" s="117"/>
      <c r="M74" s="117" t="str">
        <f>IF(從此工作表的A2貼上你的成績總表!AA34&lt;&gt;0,從此工作表的A2貼上你的成績總表!AA34,"")</f>
        <v/>
      </c>
      <c r="N74" s="117"/>
    </row>
    <row r="75" spans="1:14" ht="17.25" thickBot="1" x14ac:dyDescent="0.3">
      <c r="A75" s="182"/>
      <c r="B75" s="183"/>
      <c r="C75" s="184"/>
      <c r="D75" s="63"/>
      <c r="E75" s="22"/>
      <c r="F75" s="30" t="str">
        <f t="shared" si="1"/>
        <v/>
      </c>
      <c r="G75" s="116" t="str">
        <f>IFERROR(IF(VLOOKUP(D75,工作表2!$B$1:$H$800,3,0 )=0,"",VLOOKUP(D75,工作表2!$B$1:$H$800,3,0 )),"")</f>
        <v/>
      </c>
      <c r="H75" s="120" t="str">
        <f>IFERROR(IF(VLOOKUP(D75,工作表2!$B$1:$H$800,4,0 )=0,"",VLOOKUP(D75,工作表2!$B$1:$H$800,4,0 )),"")</f>
        <v/>
      </c>
      <c r="I75" s="120" t="str">
        <f>IFERROR(IF(VLOOKUP(D75,工作表2!$B$1:$H$800,5,0 )=0,"",VLOOKUP(D75,工作表2!$B$1:$H$800,5,0 )),"")</f>
        <v/>
      </c>
      <c r="J75" s="120" t="str">
        <f>IFERROR(IF(VLOOKUP(D75,工作表2!$B$1:$H$800,6,0 )=0,"",VLOOKUP(D75,工作表2!$B$1:$H$800,6,0 )),"")</f>
        <v/>
      </c>
      <c r="K75" s="121" t="str">
        <f>IFERROR(IF(VLOOKUP(D75,工作表2!$B$1:$H$800,7,0 )=0,"",VLOOKUP(D75,工作表2!$B$1:$H$800,7,0 )),"")</f>
        <v/>
      </c>
      <c r="L75" s="117"/>
      <c r="M75" s="117" t="str">
        <f>IF(從此工作表的A2貼上你的成績總表!AA35&lt;&gt;0,從此工作表的A2貼上你的成績總表!AA35,"")</f>
        <v/>
      </c>
      <c r="N75" s="117"/>
    </row>
    <row r="76" spans="1:14" ht="17.25" thickBot="1" x14ac:dyDescent="0.3">
      <c r="A76" s="182"/>
      <c r="B76" s="183"/>
      <c r="C76" s="184"/>
      <c r="D76" s="63"/>
      <c r="E76" s="22"/>
      <c r="F76" s="30" t="str">
        <f t="shared" ref="F76:F86" si="2">IF(D76&lt;&gt;"","選","")</f>
        <v/>
      </c>
      <c r="G76" s="116" t="str">
        <f>IFERROR(IF(VLOOKUP(D76,工作表2!$B$1:$H$800,3,0 )=0,"",VLOOKUP(D76,工作表2!$B$1:$H$800,3,0 )),"")</f>
        <v/>
      </c>
      <c r="H76" s="120" t="str">
        <f>IFERROR(IF(VLOOKUP(D76,工作表2!$B$1:$H$800,4,0 )=0,"",VLOOKUP(D76,工作表2!$B$1:$H$800,4,0 )),"")</f>
        <v/>
      </c>
      <c r="I76" s="120" t="str">
        <f>IFERROR(IF(VLOOKUP(D76,工作表2!$B$1:$H$800,5,0 )=0,"",VLOOKUP(D76,工作表2!$B$1:$H$800,5,0 )),"")</f>
        <v/>
      </c>
      <c r="J76" s="120" t="str">
        <f>IFERROR(IF(VLOOKUP(D76,工作表2!$B$1:$H$800,6,0 )=0,"",VLOOKUP(D76,工作表2!$B$1:$H$800,6,0 )),"")</f>
        <v/>
      </c>
      <c r="K76" s="121" t="str">
        <f>IFERROR(IF(VLOOKUP(D76,工作表2!$B$1:$H$800,7,0 )=0,"",VLOOKUP(D76,工作表2!$B$1:$H$800,7,0 )),"")</f>
        <v/>
      </c>
      <c r="L76" s="117"/>
      <c r="M76" s="117" t="str">
        <f>IF(從此工作表的A2貼上你的成績總表!AA25&lt;&gt;0,從此工作表的A2貼上你的成績總表!AA25,"")</f>
        <v/>
      </c>
      <c r="N76" s="117"/>
    </row>
    <row r="77" spans="1:14" ht="17.25" thickBot="1" x14ac:dyDescent="0.3">
      <c r="A77" s="182"/>
      <c r="B77" s="183"/>
      <c r="C77" s="184"/>
      <c r="D77" s="63"/>
      <c r="E77" s="22"/>
      <c r="F77" s="30" t="str">
        <f t="shared" si="2"/>
        <v/>
      </c>
      <c r="G77" s="116" t="str">
        <f>IFERROR(IF(VLOOKUP(D77,工作表2!$B$1:$H$800,3,0 )=0,"",VLOOKUP(D77,工作表2!$B$1:$H$800,3,0 )),"")</f>
        <v/>
      </c>
      <c r="H77" s="120" t="str">
        <f>IFERROR(IF(VLOOKUP(D77,工作表2!$B$1:$H$800,4,0 )=0,"",VLOOKUP(D77,工作表2!$B$1:$H$800,4,0 )),"")</f>
        <v/>
      </c>
      <c r="I77" s="120" t="str">
        <f>IFERROR(IF(VLOOKUP(D77,工作表2!$B$1:$H$800,5,0 )=0,"",VLOOKUP(D77,工作表2!$B$1:$H$800,5,0 )),"")</f>
        <v/>
      </c>
      <c r="J77" s="120" t="str">
        <f>IFERROR(IF(VLOOKUP(D77,工作表2!$B$1:$H$800,6,0 )=0,"",VLOOKUP(D77,工作表2!$B$1:$H$800,6,0 )),"")</f>
        <v/>
      </c>
      <c r="K77" s="121" t="str">
        <f>IFERROR(IF(VLOOKUP(D77,工作表2!$B$1:$H$800,7,0 )=0,"",VLOOKUP(D77,工作表2!$B$1:$H$800,7,0 )),"")</f>
        <v/>
      </c>
      <c r="L77" s="117"/>
      <c r="M77" s="117" t="str">
        <f>IF(從此工作表的A2貼上你的成績總表!AA26&lt;&gt;0,從此工作表的A2貼上你的成績總表!AA26,"")</f>
        <v/>
      </c>
      <c r="N77" s="117"/>
    </row>
    <row r="78" spans="1:14" ht="17.25" thickBot="1" x14ac:dyDescent="0.3">
      <c r="A78" s="182"/>
      <c r="B78" s="183"/>
      <c r="C78" s="184"/>
      <c r="D78" s="63"/>
      <c r="E78" s="22"/>
      <c r="F78" s="30" t="str">
        <f t="shared" si="2"/>
        <v/>
      </c>
      <c r="G78" s="116" t="str">
        <f>IFERROR(IF(VLOOKUP(D78,工作表2!$B$1:$H$800,3,0 )=0,"",VLOOKUP(D78,工作表2!$B$1:$H$800,3,0 )),"")</f>
        <v/>
      </c>
      <c r="H78" s="120" t="str">
        <f>IFERROR(IF(VLOOKUP(D78,工作表2!$B$1:$H$800,4,0 )=0,"",VLOOKUP(D78,工作表2!$B$1:$H$800,4,0 )),"")</f>
        <v/>
      </c>
      <c r="I78" s="120" t="str">
        <f>IFERROR(IF(VLOOKUP(D78,工作表2!$B$1:$H$800,5,0 )=0,"",VLOOKUP(D78,工作表2!$B$1:$H$800,5,0 )),"")</f>
        <v/>
      </c>
      <c r="J78" s="120" t="str">
        <f>IFERROR(IF(VLOOKUP(D78,工作表2!$B$1:$H$800,6,0 )=0,"",VLOOKUP(D78,工作表2!$B$1:$H$800,6,0 )),"")</f>
        <v/>
      </c>
      <c r="K78" s="121" t="str">
        <f>IFERROR(IF(VLOOKUP(D78,工作表2!$B$1:$H$800,7,0 )=0,"",VLOOKUP(D78,工作表2!$B$1:$H$800,7,0 )),"")</f>
        <v/>
      </c>
      <c r="L78" s="117"/>
      <c r="M78" s="117" t="str">
        <f>IF(從此工作表的A2貼上你的成績總表!AA27&lt;&gt;0,從此工作表的A2貼上你的成績總表!AA27,"")</f>
        <v/>
      </c>
      <c r="N78" s="117"/>
    </row>
    <row r="79" spans="1:14" ht="17.25" thickBot="1" x14ac:dyDescent="0.3">
      <c r="A79" s="182"/>
      <c r="B79" s="183"/>
      <c r="C79" s="184"/>
      <c r="D79" s="63"/>
      <c r="E79" s="22"/>
      <c r="F79" s="30" t="str">
        <f t="shared" si="2"/>
        <v/>
      </c>
      <c r="G79" s="116" t="str">
        <f>IFERROR(IF(VLOOKUP(D79,工作表2!$B$1:$H$800,3,0 )=0,"",VLOOKUP(D79,工作表2!$B$1:$H$800,3,0 )),"")</f>
        <v/>
      </c>
      <c r="H79" s="120" t="str">
        <f>IFERROR(IF(VLOOKUP(D79,工作表2!$B$1:$H$800,4,0 )=0,"",VLOOKUP(D79,工作表2!$B$1:$H$800,4,0 )),"")</f>
        <v/>
      </c>
      <c r="I79" s="120" t="str">
        <f>IFERROR(IF(VLOOKUP(D79,工作表2!$B$1:$H$800,5,0 )=0,"",VLOOKUP(D79,工作表2!$B$1:$H$800,5,0 )),"")</f>
        <v/>
      </c>
      <c r="J79" s="120" t="str">
        <f>IFERROR(IF(VLOOKUP(D79,工作表2!$B$1:$H$800,6,0 )=0,"",VLOOKUP(D79,工作表2!$B$1:$H$800,6,0 )),"")</f>
        <v/>
      </c>
      <c r="K79" s="121" t="str">
        <f>IFERROR(IF(VLOOKUP(D79,工作表2!$B$1:$H$800,7,0 )=0,"",VLOOKUP(D79,工作表2!$B$1:$H$800,7,0 )),"")</f>
        <v/>
      </c>
      <c r="L79" s="117"/>
      <c r="M79" s="117" t="str">
        <f>IF(從此工作表的A2貼上你的成績總表!AA28&lt;&gt;0,從此工作表的A2貼上你的成績總表!AA28,"")</f>
        <v/>
      </c>
      <c r="N79" s="117"/>
    </row>
    <row r="80" spans="1:14" ht="17.25" thickBot="1" x14ac:dyDescent="0.3">
      <c r="A80" s="182"/>
      <c r="B80" s="183"/>
      <c r="C80" s="184"/>
      <c r="D80" s="63"/>
      <c r="E80" s="22"/>
      <c r="F80" s="30" t="str">
        <f t="shared" si="2"/>
        <v/>
      </c>
      <c r="G80" s="116" t="str">
        <f>IFERROR(IF(VLOOKUP(D80,工作表2!$B$1:$H$800,3,0 )=0,"",VLOOKUP(D80,工作表2!$B$1:$H$800,3,0 )),"")</f>
        <v/>
      </c>
      <c r="H80" s="120" t="str">
        <f>IFERROR(IF(VLOOKUP(D80,工作表2!$B$1:$H$800,4,0 )=0,"",VLOOKUP(D80,工作表2!$B$1:$H$800,4,0 )),"")</f>
        <v/>
      </c>
      <c r="I80" s="120" t="str">
        <f>IFERROR(IF(VLOOKUP(D80,工作表2!$B$1:$H$800,5,0 )=0,"",VLOOKUP(D80,工作表2!$B$1:$H$800,5,0 )),"")</f>
        <v/>
      </c>
      <c r="J80" s="120" t="str">
        <f>IFERROR(IF(VLOOKUP(D80,工作表2!$B$1:$H$800,6,0 )=0,"",VLOOKUP(D80,工作表2!$B$1:$H$800,6,0 )),"")</f>
        <v/>
      </c>
      <c r="K80" s="121" t="str">
        <f>IFERROR(IF(VLOOKUP(D80,工作表2!$B$1:$H$800,7,0 )=0,"",VLOOKUP(D80,工作表2!$B$1:$H$800,7,0 )),"")</f>
        <v/>
      </c>
      <c r="L80" s="117"/>
      <c r="M80" s="117" t="str">
        <f>IF(從此工作表的A2貼上你的成績總表!AA29&lt;&gt;0,從此工作表的A2貼上你的成績總表!AA29,"")</f>
        <v/>
      </c>
      <c r="N80" s="117"/>
    </row>
    <row r="81" spans="1:14" ht="17.25" thickBot="1" x14ac:dyDescent="0.3">
      <c r="A81" s="182"/>
      <c r="B81" s="183"/>
      <c r="C81" s="184"/>
      <c r="D81" s="63"/>
      <c r="E81" s="22"/>
      <c r="F81" s="30" t="str">
        <f t="shared" si="2"/>
        <v/>
      </c>
      <c r="G81" s="116" t="str">
        <f>IFERROR(IF(VLOOKUP(D81,工作表2!$B$1:$H$800,3,0 )=0,"",VLOOKUP(D81,工作表2!$B$1:$H$800,3,0 )),"")</f>
        <v/>
      </c>
      <c r="H81" s="120" t="str">
        <f>IFERROR(IF(VLOOKUP(D81,工作表2!$B$1:$H$800,4,0 )=0,"",VLOOKUP(D81,工作表2!$B$1:$H$800,4,0 )),"")</f>
        <v/>
      </c>
      <c r="I81" s="120" t="str">
        <f>IFERROR(IF(VLOOKUP(D81,工作表2!$B$1:$H$800,5,0 )=0,"",VLOOKUP(D81,工作表2!$B$1:$H$800,5,0 )),"")</f>
        <v/>
      </c>
      <c r="J81" s="120" t="str">
        <f>IFERROR(IF(VLOOKUP(D81,工作表2!$B$1:$H$800,6,0 )=0,"",VLOOKUP(D81,工作表2!$B$1:$H$800,6,0 )),"")</f>
        <v/>
      </c>
      <c r="K81" s="121" t="str">
        <f>IFERROR(IF(VLOOKUP(D81,工作表2!$B$1:$H$800,7,0 )=0,"",VLOOKUP(D81,工作表2!$B$1:$H$800,7,0 )),"")</f>
        <v/>
      </c>
      <c r="L81" s="117"/>
      <c r="M81" s="117" t="str">
        <f>IF(從此工作表的A2貼上你的成績總表!AA30&lt;&gt;0,從此工作表的A2貼上你的成績總表!AA30,"")</f>
        <v/>
      </c>
      <c r="N81" s="117"/>
    </row>
    <row r="82" spans="1:14" ht="17.25" thickBot="1" x14ac:dyDescent="0.3">
      <c r="A82" s="182"/>
      <c r="B82" s="183"/>
      <c r="C82" s="184"/>
      <c r="D82" s="63"/>
      <c r="E82" s="22"/>
      <c r="F82" s="30" t="str">
        <f t="shared" si="2"/>
        <v/>
      </c>
      <c r="G82" s="116" t="str">
        <f>IFERROR(IF(VLOOKUP(D82,工作表2!$B$1:$H$800,3,0 )=0,"",VLOOKUP(D82,工作表2!$B$1:$H$800,3,0 )),"")</f>
        <v/>
      </c>
      <c r="H82" s="120" t="str">
        <f>IFERROR(IF(VLOOKUP(D82,工作表2!$B$1:$H$800,4,0 )=0,"",VLOOKUP(D82,工作表2!$B$1:$H$800,4,0 )),"")</f>
        <v/>
      </c>
      <c r="I82" s="120" t="str">
        <f>IFERROR(IF(VLOOKUP(D82,工作表2!$B$1:$H$800,5,0 )=0,"",VLOOKUP(D82,工作表2!$B$1:$H$800,5,0 )),"")</f>
        <v/>
      </c>
      <c r="J82" s="120" t="str">
        <f>IFERROR(IF(VLOOKUP(D82,工作表2!$B$1:$H$800,6,0 )=0,"",VLOOKUP(D82,工作表2!$B$1:$H$800,6,0 )),"")</f>
        <v/>
      </c>
      <c r="K82" s="121" t="str">
        <f>IFERROR(IF(VLOOKUP(D82,工作表2!$B$1:$H$800,7,0 )=0,"",VLOOKUP(D82,工作表2!$B$1:$H$800,7,0 )),"")</f>
        <v/>
      </c>
      <c r="L82" s="117"/>
      <c r="M82" s="117" t="str">
        <f>IF(從此工作表的A2貼上你的成績總表!AA31&lt;&gt;0,從此工作表的A2貼上你的成績總表!AA31,"")</f>
        <v/>
      </c>
      <c r="N82" s="117"/>
    </row>
    <row r="83" spans="1:14" ht="17.25" thickBot="1" x14ac:dyDescent="0.3">
      <c r="A83" s="182"/>
      <c r="B83" s="183"/>
      <c r="C83" s="184"/>
      <c r="D83" s="63"/>
      <c r="E83" s="22"/>
      <c r="F83" s="30" t="str">
        <f t="shared" si="2"/>
        <v/>
      </c>
      <c r="G83" s="116" t="str">
        <f>IFERROR(IF(VLOOKUP(D83,工作表2!$B$1:$H$800,3,0 )=0,"",VLOOKUP(D83,工作表2!$B$1:$H$800,3,0 )),"")</f>
        <v/>
      </c>
      <c r="H83" s="120" t="str">
        <f>IFERROR(IF(VLOOKUP(D83,工作表2!$B$1:$H$800,4,0 )=0,"",VLOOKUP(D83,工作表2!$B$1:$H$800,4,0 )),"")</f>
        <v/>
      </c>
      <c r="I83" s="120" t="str">
        <f>IFERROR(IF(VLOOKUP(D83,工作表2!$B$1:$H$800,5,0 )=0,"",VLOOKUP(D83,工作表2!$B$1:$H$800,5,0 )),"")</f>
        <v/>
      </c>
      <c r="J83" s="120" t="str">
        <f>IFERROR(IF(VLOOKUP(D83,工作表2!$B$1:$H$800,6,0 )=0,"",VLOOKUP(D83,工作表2!$B$1:$H$800,6,0 )),"")</f>
        <v/>
      </c>
      <c r="K83" s="121" t="str">
        <f>IFERROR(IF(VLOOKUP(D83,工作表2!$B$1:$H$800,7,0 )=0,"",VLOOKUP(D83,工作表2!$B$1:$H$800,7,0 )),"")</f>
        <v/>
      </c>
      <c r="L83" s="117"/>
      <c r="M83" s="117" t="str">
        <f>IF(從此工作表的A2貼上你的成績總表!AA32&lt;&gt;0,從此工作表的A2貼上你的成績總表!AA32,"")</f>
        <v/>
      </c>
      <c r="N83" s="117"/>
    </row>
    <row r="84" spans="1:14" ht="17.25" thickBot="1" x14ac:dyDescent="0.3">
      <c r="A84" s="182"/>
      <c r="B84" s="183"/>
      <c r="C84" s="184"/>
      <c r="D84" s="63"/>
      <c r="E84" s="22"/>
      <c r="F84" s="30" t="str">
        <f t="shared" si="2"/>
        <v/>
      </c>
      <c r="G84" s="116" t="str">
        <f>IFERROR(IF(VLOOKUP(D84,工作表2!$B$1:$H$800,3,0 )=0,"",VLOOKUP(D84,工作表2!$B$1:$H$800,3,0 )),"")</f>
        <v/>
      </c>
      <c r="H84" s="120" t="str">
        <f>IFERROR(IF(VLOOKUP(D84,工作表2!$B$1:$H$800,4,0 )=0,"",VLOOKUP(D84,工作表2!$B$1:$H$800,4,0 )),"")</f>
        <v/>
      </c>
      <c r="I84" s="120" t="str">
        <f>IFERROR(IF(VLOOKUP(D84,工作表2!$B$1:$H$800,5,0 )=0,"",VLOOKUP(D84,工作表2!$B$1:$H$800,5,0 )),"")</f>
        <v/>
      </c>
      <c r="J84" s="120" t="str">
        <f>IFERROR(IF(VLOOKUP(D84,工作表2!$B$1:$H$800,6,0 )=0,"",VLOOKUP(D84,工作表2!$B$1:$H$800,6,0 )),"")</f>
        <v/>
      </c>
      <c r="K84" s="121" t="str">
        <f>IFERROR(IF(VLOOKUP(D84,工作表2!$B$1:$H$800,7,0 )=0,"",VLOOKUP(D84,工作表2!$B$1:$H$800,7,0 )),"")</f>
        <v/>
      </c>
      <c r="L84" s="117"/>
      <c r="M84" s="117" t="str">
        <f>IF(從此工作表的A2貼上你的成績總表!AA33&lt;&gt;0,從此工作表的A2貼上你的成績總表!AA33,"")</f>
        <v/>
      </c>
      <c r="N84" s="117"/>
    </row>
    <row r="85" spans="1:14" ht="17.25" thickBot="1" x14ac:dyDescent="0.3">
      <c r="A85" s="182"/>
      <c r="B85" s="183"/>
      <c r="C85" s="184"/>
      <c r="D85" s="63"/>
      <c r="E85" s="22"/>
      <c r="F85" s="30" t="str">
        <f t="shared" si="2"/>
        <v/>
      </c>
      <c r="G85" s="116" t="str">
        <f>IFERROR(IF(VLOOKUP(D85,工作表2!$B$1:$H$800,3,0 )=0,"",VLOOKUP(D85,工作表2!$B$1:$H$800,3,0 )),"")</f>
        <v/>
      </c>
      <c r="H85" s="120" t="str">
        <f>IFERROR(IF(VLOOKUP(D85,工作表2!$B$1:$H$800,4,0 )=0,"",VLOOKUP(D85,工作表2!$B$1:$H$800,4,0 )),"")</f>
        <v/>
      </c>
      <c r="I85" s="120" t="str">
        <f>IFERROR(IF(VLOOKUP(D85,工作表2!$B$1:$H$800,5,0 )=0,"",VLOOKUP(D85,工作表2!$B$1:$H$800,5,0 )),"")</f>
        <v/>
      </c>
      <c r="J85" s="120" t="str">
        <f>IFERROR(IF(VLOOKUP(D85,工作表2!$B$1:$H$800,6,0 )=0,"",VLOOKUP(D85,工作表2!$B$1:$H$800,6,0 )),"")</f>
        <v/>
      </c>
      <c r="K85" s="121" t="str">
        <f>IFERROR(IF(VLOOKUP(D85,工作表2!$B$1:$H$800,7,0 )=0,"",VLOOKUP(D85,工作表2!$B$1:$H$800,7,0 )),"")</f>
        <v/>
      </c>
      <c r="L85" s="117"/>
      <c r="M85" s="117" t="str">
        <f>IF(從此工作表的A2貼上你的成績總表!AA34&lt;&gt;0,從此工作表的A2貼上你的成績總表!AA34,"")</f>
        <v/>
      </c>
      <c r="N85" s="117"/>
    </row>
    <row r="86" spans="1:14" ht="17.25" thickBot="1" x14ac:dyDescent="0.3">
      <c r="A86" s="182"/>
      <c r="B86" s="183"/>
      <c r="C86" s="184"/>
      <c r="D86" s="63"/>
      <c r="E86" s="22"/>
      <c r="F86" s="30" t="str">
        <f t="shared" si="2"/>
        <v/>
      </c>
      <c r="G86" s="116" t="str">
        <f>IFERROR(IF(VLOOKUP(D86,工作表2!$B$1:$H$800,3,0 )=0,"",VLOOKUP(D86,工作表2!$B$1:$H$800,3,0 )),"")</f>
        <v/>
      </c>
      <c r="H86" s="120" t="str">
        <f>IFERROR(IF(VLOOKUP(D86,工作表2!$B$1:$H$800,4,0 )=0,"",VLOOKUP(D86,工作表2!$B$1:$H$800,4,0 )),"")</f>
        <v/>
      </c>
      <c r="I86" s="120" t="str">
        <f>IFERROR(IF(VLOOKUP(D86,工作表2!$B$1:$H$800,5,0 )=0,"",VLOOKUP(D86,工作表2!$B$1:$H$800,5,0 )),"")</f>
        <v/>
      </c>
      <c r="J86" s="120" t="str">
        <f>IFERROR(IF(VLOOKUP(D86,工作表2!$B$1:$H$800,6,0 )=0,"",VLOOKUP(D86,工作表2!$B$1:$H$800,6,0 )),"")</f>
        <v/>
      </c>
      <c r="K86" s="121" t="str">
        <f>IFERROR(IF(VLOOKUP(D86,工作表2!$B$1:$H$800,7,0 )=0,"",VLOOKUP(D86,工作表2!$B$1:$H$800,7,0 )),"")</f>
        <v/>
      </c>
      <c r="L86" s="117"/>
      <c r="M86" s="117" t="str">
        <f>IF(從此工作表的A2貼上你的成績總表!AA35&lt;&gt;0,從此工作表的A2貼上你的成績總表!AA35,"")</f>
        <v/>
      </c>
      <c r="N86" s="117"/>
    </row>
    <row r="87" spans="1:14" ht="17.25" thickBot="1" x14ac:dyDescent="0.3">
      <c r="A87" s="182"/>
      <c r="B87" s="183"/>
      <c r="C87" s="184"/>
      <c r="D87" s="63"/>
      <c r="E87" s="22"/>
      <c r="F87" s="30" t="str">
        <f t="shared" si="1"/>
        <v/>
      </c>
      <c r="G87" s="116" t="str">
        <f>IFERROR(IF(VLOOKUP(D87,工作表2!$B$1:$H$800,3,0 )=0,"",VLOOKUP(D87,工作表2!$B$1:$H$800,3,0 )),"")</f>
        <v/>
      </c>
      <c r="H87" s="120" t="str">
        <f>IFERROR(IF(VLOOKUP(D87,工作表2!$B$1:$H$800,4,0 )=0,"",VLOOKUP(D87,工作表2!$B$1:$H$800,4,0 )),"")</f>
        <v/>
      </c>
      <c r="I87" s="120" t="str">
        <f>IFERROR(IF(VLOOKUP(D87,工作表2!$B$1:$H$800,5,0 )=0,"",VLOOKUP(D87,工作表2!$B$1:$H$800,5,0 )),"")</f>
        <v/>
      </c>
      <c r="J87" s="120" t="str">
        <f>IFERROR(IF(VLOOKUP(D87,工作表2!$B$1:$H$800,6,0 )=0,"",VLOOKUP(D87,工作表2!$B$1:$H$800,6,0 )),"")</f>
        <v/>
      </c>
      <c r="K87" s="121" t="str">
        <f>IFERROR(IF(VLOOKUP(D87,工作表2!$B$1:$H$800,7,0 )=0,"",VLOOKUP(D87,工作表2!$B$1:$H$800,7,0 )),"")</f>
        <v/>
      </c>
      <c r="L87" s="117"/>
      <c r="M87" s="117" t="str">
        <f>IF(從此工作表的A2貼上你的成績總表!AA36&lt;&gt;0,從此工作表的A2貼上你的成績總表!AA36,"")</f>
        <v/>
      </c>
      <c r="N87" s="117"/>
    </row>
    <row r="88" spans="1:14" ht="17.25" thickBot="1" x14ac:dyDescent="0.3">
      <c r="A88" s="182"/>
      <c r="B88" s="183"/>
      <c r="C88" s="184"/>
      <c r="D88" s="63"/>
      <c r="E88" s="22"/>
      <c r="F88" s="30" t="str">
        <f t="shared" si="1"/>
        <v/>
      </c>
      <c r="G88" s="116" t="str">
        <f>IFERROR(IF(VLOOKUP(D88,工作表2!$B$1:$H$800,3,0 )=0,"",VLOOKUP(D88,工作表2!$B$1:$H$800,3,0 )),"")</f>
        <v/>
      </c>
      <c r="H88" s="120" t="str">
        <f>IFERROR(IF(VLOOKUP(D88,工作表2!$B$1:$H$800,4,0 )=0,"",VLOOKUP(D88,工作表2!$B$1:$H$800,4,0 )),"")</f>
        <v/>
      </c>
      <c r="I88" s="120" t="str">
        <f>IFERROR(IF(VLOOKUP(D88,工作表2!$B$1:$H$800,5,0 )=0,"",VLOOKUP(D88,工作表2!$B$1:$H$800,5,0 )),"")</f>
        <v/>
      </c>
      <c r="J88" s="120" t="str">
        <f>IFERROR(IF(VLOOKUP(D88,工作表2!$B$1:$H$800,6,0 )=0,"",VLOOKUP(D88,工作表2!$B$1:$H$800,6,0 )),"")</f>
        <v/>
      </c>
      <c r="K88" s="121" t="str">
        <f>IFERROR(IF(VLOOKUP(D88,工作表2!$B$1:$H$800,7,0 )=0,"",VLOOKUP(D88,工作表2!$B$1:$H$800,7,0 )),"")</f>
        <v/>
      </c>
      <c r="L88" s="117"/>
      <c r="M88" s="117" t="str">
        <f>IF(從此工作表的A2貼上你的成績總表!AA37&lt;&gt;0,從此工作表的A2貼上你的成績總表!AA37,"")</f>
        <v/>
      </c>
      <c r="N88" s="117"/>
    </row>
    <row r="89" spans="1:14" ht="17.25" thickBot="1" x14ac:dyDescent="0.3">
      <c r="A89" s="182"/>
      <c r="B89" s="183"/>
      <c r="C89" s="184"/>
      <c r="D89" s="63"/>
      <c r="E89" s="22"/>
      <c r="F89" s="30" t="str">
        <f t="shared" si="1"/>
        <v/>
      </c>
      <c r="G89" s="116" t="str">
        <f>IFERROR(IF(VLOOKUP(D89,工作表2!$B$1:$H$800,3,0 )=0,"",VLOOKUP(D89,工作表2!$B$1:$H$800,3,0 )),"")</f>
        <v/>
      </c>
      <c r="H89" s="120" t="str">
        <f>IFERROR(IF(VLOOKUP(D89,工作表2!$B$1:$H$800,4,0 )=0,"",VLOOKUP(D89,工作表2!$B$1:$H$800,4,0 )),"")</f>
        <v/>
      </c>
      <c r="I89" s="120" t="str">
        <f>IFERROR(IF(VLOOKUP(D89,工作表2!$B$1:$H$800,5,0 )=0,"",VLOOKUP(D89,工作表2!$B$1:$H$800,5,0 )),"")</f>
        <v/>
      </c>
      <c r="J89" s="120" t="str">
        <f>IFERROR(IF(VLOOKUP(D89,工作表2!$B$1:$H$800,6,0 )=0,"",VLOOKUP(D89,工作表2!$B$1:$H$800,6,0 )),"")</f>
        <v/>
      </c>
      <c r="K89" s="121" t="str">
        <f>IFERROR(IF(VLOOKUP(D89,工作表2!$B$1:$H$800,7,0 )=0,"",VLOOKUP(D89,工作表2!$B$1:$H$800,7,0 )),"")</f>
        <v/>
      </c>
      <c r="L89" s="117"/>
      <c r="M89" s="117" t="str">
        <f>IF(從此工作表的A2貼上你的成績總表!AA38&lt;&gt;0,從此工作表的A2貼上你的成績總表!AA38,"")</f>
        <v/>
      </c>
      <c r="N89" s="117"/>
    </row>
    <row r="90" spans="1:14" ht="17.25" thickBot="1" x14ac:dyDescent="0.3">
      <c r="A90" s="182"/>
      <c r="B90" s="183"/>
      <c r="C90" s="184"/>
      <c r="D90" s="63"/>
      <c r="E90" s="22"/>
      <c r="F90" s="30" t="str">
        <f t="shared" si="1"/>
        <v/>
      </c>
      <c r="G90" s="116" t="str">
        <f>IFERROR(IF(VLOOKUP(D90,工作表2!$B$1:$H$800,3,0 )=0,"",VLOOKUP(D90,工作表2!$B$1:$H$800,3,0 )),"")</f>
        <v/>
      </c>
      <c r="H90" s="120" t="str">
        <f>IFERROR(IF(VLOOKUP(D90,工作表2!$B$1:$H$800,4,0 )=0,"",VLOOKUP(D90,工作表2!$B$1:$H$800,4,0 )),"")</f>
        <v/>
      </c>
      <c r="I90" s="120" t="str">
        <f>IFERROR(IF(VLOOKUP(D90,工作表2!$B$1:$H$800,5,0 )=0,"",VLOOKUP(D90,工作表2!$B$1:$H$800,5,0 )),"")</f>
        <v/>
      </c>
      <c r="J90" s="120" t="str">
        <f>IFERROR(IF(VLOOKUP(D90,工作表2!$B$1:$H$800,6,0 )=0,"",VLOOKUP(D90,工作表2!$B$1:$H$800,6,0 )),"")</f>
        <v/>
      </c>
      <c r="K90" s="121" t="str">
        <f>IFERROR(IF(VLOOKUP(D90,工作表2!$B$1:$H$800,7,0 )=0,"",VLOOKUP(D90,工作表2!$B$1:$H$800,7,0 )),"")</f>
        <v/>
      </c>
      <c r="L90" s="117"/>
      <c r="M90" s="117" t="str">
        <f>IF(從此工作表的A2貼上你的成績總表!AA39&lt;&gt;0,從此工作表的A2貼上你的成績總表!AA39,"")</f>
        <v/>
      </c>
      <c r="N90" s="117"/>
    </row>
    <row r="91" spans="1:14" ht="17.25" thickBot="1" x14ac:dyDescent="0.3">
      <c r="A91" s="182"/>
      <c r="B91" s="183"/>
      <c r="C91" s="184"/>
      <c r="D91" s="63"/>
      <c r="E91" s="22"/>
      <c r="F91" s="30" t="str">
        <f t="shared" si="1"/>
        <v/>
      </c>
      <c r="G91" s="116" t="str">
        <f>IFERROR(IF(VLOOKUP(D91,工作表2!$B$1:$H$800,3,0 )=0,"",VLOOKUP(D91,工作表2!$B$1:$H$800,3,0 )),"")</f>
        <v/>
      </c>
      <c r="H91" s="120" t="str">
        <f>IFERROR(IF(VLOOKUP(D91,工作表2!$B$1:$H$800,4,0 )=0,"",VLOOKUP(D91,工作表2!$B$1:$H$800,4,0 )),"")</f>
        <v/>
      </c>
      <c r="I91" s="120" t="str">
        <f>IFERROR(IF(VLOOKUP(D91,工作表2!$B$1:$H$800,5,0 )=0,"",VLOOKUP(D91,工作表2!$B$1:$H$800,5,0 )),"")</f>
        <v/>
      </c>
      <c r="J91" s="120" t="str">
        <f>IFERROR(IF(VLOOKUP(D91,工作表2!$B$1:$H$800,6,0 )=0,"",VLOOKUP(D91,工作表2!$B$1:$H$800,6,0 )),"")</f>
        <v/>
      </c>
      <c r="K91" s="121" t="str">
        <f>IFERROR(IF(VLOOKUP(D91,工作表2!$B$1:$H$800,7,0 )=0,"",VLOOKUP(D91,工作表2!$B$1:$H$800,7,0 )),"")</f>
        <v/>
      </c>
      <c r="L91" s="117"/>
      <c r="M91" s="117" t="str">
        <f>IF(從此工作表的A2貼上你的成績總表!AA40&lt;&gt;0,從此工作表的A2貼上你的成績總表!AA40,"")</f>
        <v/>
      </c>
      <c r="N91" s="117"/>
    </row>
    <row r="92" spans="1:14" ht="17.25" thickBot="1" x14ac:dyDescent="0.3">
      <c r="A92" s="182"/>
      <c r="B92" s="183"/>
      <c r="C92" s="184"/>
      <c r="D92" s="63"/>
      <c r="E92" s="22"/>
      <c r="F92" s="30" t="str">
        <f t="shared" si="1"/>
        <v/>
      </c>
      <c r="G92" s="116" t="str">
        <f>IFERROR(IF(VLOOKUP(D92,工作表2!$B$1:$H$800,3,0 )=0,"",VLOOKUP(D92,工作表2!$B$1:$H$800,3,0 )),"")</f>
        <v/>
      </c>
      <c r="H92" s="120" t="str">
        <f>IFERROR(IF(VLOOKUP(D92,工作表2!$B$1:$H$800,4,0 )=0,"",VLOOKUP(D92,工作表2!$B$1:$H$800,4,0 )),"")</f>
        <v/>
      </c>
      <c r="I92" s="120" t="str">
        <f>IFERROR(IF(VLOOKUP(D92,工作表2!$B$1:$H$800,5,0 )=0,"",VLOOKUP(D92,工作表2!$B$1:$H$800,5,0 )),"")</f>
        <v/>
      </c>
      <c r="J92" s="120" t="str">
        <f>IFERROR(IF(VLOOKUP(D92,工作表2!$B$1:$H$800,6,0 )=0,"",VLOOKUP(D92,工作表2!$B$1:$H$800,6,0 )),"")</f>
        <v/>
      </c>
      <c r="K92" s="121" t="str">
        <f>IFERROR(IF(VLOOKUP(D92,工作表2!$B$1:$H$800,7,0 )=0,"",VLOOKUP(D92,工作表2!$B$1:$H$800,7,0 )),"")</f>
        <v/>
      </c>
      <c r="L92" s="117"/>
      <c r="M92" s="117" t="str">
        <f>IF(從此工作表的A2貼上你的成績總表!AA41&lt;&gt;0,從此工作表的A2貼上你的成績總表!AA41,"")</f>
        <v/>
      </c>
      <c r="N92" s="117"/>
    </row>
    <row r="93" spans="1:14" ht="17.25" thickBot="1" x14ac:dyDescent="0.3">
      <c r="A93" s="182"/>
      <c r="B93" s="183"/>
      <c r="C93" s="184"/>
      <c r="D93" s="63"/>
      <c r="E93" s="22"/>
      <c r="F93" s="30" t="str">
        <f t="shared" si="1"/>
        <v/>
      </c>
      <c r="G93" s="116" t="str">
        <f>IFERROR(IF(VLOOKUP(D93,工作表2!$B$1:$H$800,3,0 )=0,"",VLOOKUP(D93,工作表2!$B$1:$H$800,3,0 )),"")</f>
        <v/>
      </c>
      <c r="H93" s="120" t="str">
        <f>IFERROR(IF(VLOOKUP(D93,工作表2!$B$1:$H$800,4,0 )=0,"",VLOOKUP(D93,工作表2!$B$1:$H$800,4,0 )),"")</f>
        <v/>
      </c>
      <c r="I93" s="120" t="str">
        <f>IFERROR(IF(VLOOKUP(D93,工作表2!$B$1:$H$800,5,0 )=0,"",VLOOKUP(D93,工作表2!$B$1:$H$800,5,0 )),"")</f>
        <v/>
      </c>
      <c r="J93" s="120" t="str">
        <f>IFERROR(IF(VLOOKUP(D93,工作表2!$B$1:$H$800,6,0 )=0,"",VLOOKUP(D93,工作表2!$B$1:$H$800,6,0 )),"")</f>
        <v/>
      </c>
      <c r="K93" s="121" t="str">
        <f>IFERROR(IF(VLOOKUP(D93,工作表2!$B$1:$H$800,7,0 )=0,"",VLOOKUP(D93,工作表2!$B$1:$H$800,7,0 )),"")</f>
        <v/>
      </c>
      <c r="L93" s="117"/>
      <c r="M93" s="117" t="str">
        <f>IF(從此工作表的A2貼上你的成績總表!AA42&lt;&gt;0,從此工作表的A2貼上你的成績總表!AA42,"")</f>
        <v/>
      </c>
      <c r="N93" s="117"/>
    </row>
    <row r="94" spans="1:14" ht="17.25" thickBot="1" x14ac:dyDescent="0.3">
      <c r="A94" s="182"/>
      <c r="B94" s="183"/>
      <c r="C94" s="184"/>
      <c r="D94" s="63"/>
      <c r="E94" s="22"/>
      <c r="F94" s="30" t="str">
        <f t="shared" si="1"/>
        <v/>
      </c>
      <c r="G94" s="116" t="str">
        <f>IFERROR(IF(VLOOKUP(D94,工作表2!$B$1:$H$800,3,0 )=0,"",VLOOKUP(D94,工作表2!$B$1:$H$800,3,0 )),"")</f>
        <v/>
      </c>
      <c r="H94" s="120" t="str">
        <f>IFERROR(IF(VLOOKUP(D94,工作表2!$B$1:$H$800,4,0 )=0,"",VLOOKUP(D94,工作表2!$B$1:$H$800,4,0 )),"")</f>
        <v/>
      </c>
      <c r="I94" s="120" t="str">
        <f>IFERROR(IF(VLOOKUP(D94,工作表2!$B$1:$H$800,5,0 )=0,"",VLOOKUP(D94,工作表2!$B$1:$H$800,5,0 )),"")</f>
        <v/>
      </c>
      <c r="J94" s="120" t="str">
        <f>IFERROR(IF(VLOOKUP(D94,工作表2!$B$1:$H$800,6,0 )=0,"",VLOOKUP(D94,工作表2!$B$1:$H$800,6,0 )),"")</f>
        <v/>
      </c>
      <c r="K94" s="121" t="str">
        <f>IFERROR(IF(VLOOKUP(D94,工作表2!$B$1:$H$800,7,0 )=0,"",VLOOKUP(D94,工作表2!$B$1:$H$800,7,0 )),"")</f>
        <v/>
      </c>
      <c r="L94" s="117"/>
      <c r="M94" s="117" t="str">
        <f>IF(從此工作表的A2貼上你的成績總表!AA43&lt;&gt;0,從此工作表的A2貼上你的成績總表!AA43,"")</f>
        <v/>
      </c>
      <c r="N94" s="117"/>
    </row>
    <row r="95" spans="1:14" ht="17.25" thickBot="1" x14ac:dyDescent="0.3">
      <c r="A95" s="182"/>
      <c r="B95" s="183"/>
      <c r="C95" s="184"/>
      <c r="D95" s="63"/>
      <c r="E95" s="22"/>
      <c r="F95" s="30" t="str">
        <f t="shared" si="1"/>
        <v/>
      </c>
      <c r="G95" s="116" t="str">
        <f>IFERROR(IF(VLOOKUP(D95,工作表2!$B$1:$H$800,3,0 )=0,"",VLOOKUP(D95,工作表2!$B$1:$H$800,3,0 )),"")</f>
        <v/>
      </c>
      <c r="H95" s="120" t="str">
        <f>IFERROR(IF(VLOOKUP(D95,工作表2!$B$1:$H$800,4,0 )=0,"",VLOOKUP(D95,工作表2!$B$1:$H$800,4,0 )),"")</f>
        <v/>
      </c>
      <c r="I95" s="120" t="str">
        <f>IFERROR(IF(VLOOKUP(D95,工作表2!$B$1:$H$800,5,0 )=0,"",VLOOKUP(D95,工作表2!$B$1:$H$800,5,0 )),"")</f>
        <v/>
      </c>
      <c r="J95" s="120" t="str">
        <f>IFERROR(IF(VLOOKUP(D95,工作表2!$B$1:$H$800,6,0 )=0,"",VLOOKUP(D95,工作表2!$B$1:$H$800,6,0 )),"")</f>
        <v/>
      </c>
      <c r="K95" s="121" t="str">
        <f>IFERROR(IF(VLOOKUP(D95,工作表2!$B$1:$H$800,7,0 )=0,"",VLOOKUP(D95,工作表2!$B$1:$H$800,7,0 )),"")</f>
        <v/>
      </c>
      <c r="L95" s="117"/>
      <c r="M95" s="117" t="str">
        <f>IF(從此工作表的A2貼上你的成績總表!AA44&lt;&gt;0,從此工作表的A2貼上你的成績總表!AA44,"")</f>
        <v/>
      </c>
      <c r="N95" s="117"/>
    </row>
    <row r="96" spans="1:14" ht="17.25" thickBot="1" x14ac:dyDescent="0.3">
      <c r="A96" s="182"/>
      <c r="B96" s="183"/>
      <c r="C96" s="184"/>
      <c r="D96" s="63"/>
      <c r="E96" s="22"/>
      <c r="F96" s="30" t="str">
        <f t="shared" si="1"/>
        <v/>
      </c>
      <c r="G96" s="116" t="str">
        <f>IFERROR(IF(VLOOKUP(D96,工作表2!$B$1:$H$800,3,0 )=0,"",VLOOKUP(D96,工作表2!$B$1:$H$800,3,0 )),"")</f>
        <v/>
      </c>
      <c r="H96" s="120" t="str">
        <f>IFERROR(IF(VLOOKUP(D96,工作表2!$B$1:$H$800,4,0 )=0,"",VLOOKUP(D96,工作表2!$B$1:$H$800,4,0 )),"")</f>
        <v/>
      </c>
      <c r="I96" s="120" t="str">
        <f>IFERROR(IF(VLOOKUP(D96,工作表2!$B$1:$H$800,5,0 )=0,"",VLOOKUP(D96,工作表2!$B$1:$H$800,5,0 )),"")</f>
        <v/>
      </c>
      <c r="J96" s="120" t="str">
        <f>IFERROR(IF(VLOOKUP(D96,工作表2!$B$1:$H$800,6,0 )=0,"",VLOOKUP(D96,工作表2!$B$1:$H$800,6,0 )),"")</f>
        <v/>
      </c>
      <c r="K96" s="121" t="str">
        <f>IFERROR(IF(VLOOKUP(D96,工作表2!$B$1:$H$800,7,0 )=0,"",VLOOKUP(D96,工作表2!$B$1:$H$800,7,0 )),"")</f>
        <v/>
      </c>
      <c r="L96" s="117"/>
      <c r="M96" s="117" t="str">
        <f>IF(從此工作表的A2貼上你的成績總表!AA45&lt;&gt;0,從此工作表的A2貼上你的成績總表!AA45,"")</f>
        <v/>
      </c>
      <c r="N96" s="117"/>
    </row>
    <row r="97" spans="1:14" ht="17.25" thickBot="1" x14ac:dyDescent="0.3">
      <c r="A97" s="182"/>
      <c r="B97" s="183"/>
      <c r="C97" s="184"/>
      <c r="D97" s="63"/>
      <c r="E97" s="22"/>
      <c r="F97" s="30" t="str">
        <f t="shared" si="1"/>
        <v/>
      </c>
      <c r="G97" s="116" t="str">
        <f>IFERROR(IF(VLOOKUP(D97,工作表2!$B$1:$H$800,3,0 )=0,"",VLOOKUP(D97,工作表2!$B$1:$H$800,3,0 )),"")</f>
        <v/>
      </c>
      <c r="H97" s="120" t="str">
        <f>IFERROR(IF(VLOOKUP(D97,工作表2!$B$1:$H$800,4,0 )=0,"",VLOOKUP(D97,工作表2!$B$1:$H$800,4,0 )),"")</f>
        <v/>
      </c>
      <c r="I97" s="120" t="str">
        <f>IFERROR(IF(VLOOKUP(D97,工作表2!$B$1:$H$800,5,0 )=0,"",VLOOKUP(D97,工作表2!$B$1:$H$800,5,0 )),"")</f>
        <v/>
      </c>
      <c r="J97" s="120" t="str">
        <f>IFERROR(IF(VLOOKUP(D97,工作表2!$B$1:$H$800,6,0 )=0,"",VLOOKUP(D97,工作表2!$B$1:$H$800,6,0 )),"")</f>
        <v/>
      </c>
      <c r="K97" s="121" t="str">
        <f>IFERROR(IF(VLOOKUP(D97,工作表2!$B$1:$H$800,7,0 )=0,"",VLOOKUP(D97,工作表2!$B$1:$H$800,7,0 )),"")</f>
        <v/>
      </c>
      <c r="L97" s="117"/>
      <c r="M97" s="117" t="str">
        <f>IF(從此工作表的A2貼上你的成績總表!AA46&lt;&gt;0,從此工作表的A2貼上你的成績總表!AA46,"")</f>
        <v/>
      </c>
      <c r="N97" s="117"/>
    </row>
    <row r="98" spans="1:14" ht="17.25" thickBot="1" x14ac:dyDescent="0.3">
      <c r="A98" s="182"/>
      <c r="B98" s="183"/>
      <c r="C98" s="184"/>
      <c r="D98" s="63"/>
      <c r="E98" s="22"/>
      <c r="F98" s="30" t="str">
        <f t="shared" si="1"/>
        <v/>
      </c>
      <c r="G98" s="116" t="str">
        <f>IFERROR(IF(VLOOKUP(D98,工作表2!$B$1:$H$800,3,0 )=0,"",VLOOKUP(D98,工作表2!$B$1:$H$800,3,0 )),"")</f>
        <v/>
      </c>
      <c r="H98" s="120" t="str">
        <f>IFERROR(IF(VLOOKUP(D98,工作表2!$B$1:$H$800,4,0 )=0,"",VLOOKUP(D98,工作表2!$B$1:$H$800,4,0 )),"")</f>
        <v/>
      </c>
      <c r="I98" s="120" t="str">
        <f>IFERROR(IF(VLOOKUP(D98,工作表2!$B$1:$H$800,5,0 )=0,"",VLOOKUP(D98,工作表2!$B$1:$H$800,5,0 )),"")</f>
        <v/>
      </c>
      <c r="J98" s="120" t="str">
        <f>IFERROR(IF(VLOOKUP(D98,工作表2!$B$1:$H$800,6,0 )=0,"",VLOOKUP(D98,工作表2!$B$1:$H$800,6,0 )),"")</f>
        <v/>
      </c>
      <c r="K98" s="121" t="str">
        <f>IFERROR(IF(VLOOKUP(D98,工作表2!$B$1:$H$800,7,0 )=0,"",VLOOKUP(D98,工作表2!$B$1:$H$800,7,0 )),"")</f>
        <v/>
      </c>
      <c r="L98" s="117"/>
      <c r="M98" s="117" t="str">
        <f>IF(從此工作表的A2貼上你的成績總表!AA47&lt;&gt;0,從此工作表的A2貼上你的成績總表!AA47,"")</f>
        <v/>
      </c>
      <c r="N98" s="117"/>
    </row>
    <row r="99" spans="1:14" x14ac:dyDescent="0.25">
      <c r="A99" s="182"/>
      <c r="B99" s="183"/>
      <c r="C99" s="184"/>
      <c r="D99" s="63"/>
      <c r="E99" s="22"/>
      <c r="F99" s="30" t="str">
        <f t="shared" si="1"/>
        <v/>
      </c>
      <c r="G99" s="116" t="str">
        <f>IFERROR(IF(VLOOKUP(D99,工作表2!$B$1:$H$800,3,0 )=0,"",VLOOKUP(D99,工作表2!$B$1:$H$800,3,0 )),"")</f>
        <v/>
      </c>
      <c r="H99" s="120" t="str">
        <f>IFERROR(IF(VLOOKUP(D99,工作表2!$B$1:$H$800,4,0 )=0,"",VLOOKUP(D99,工作表2!$B$1:$H$800,4,0 )),"")</f>
        <v/>
      </c>
      <c r="I99" s="120" t="str">
        <f>IFERROR(IF(VLOOKUP(D99,工作表2!$B$1:$H$800,5,0 )=0,"",VLOOKUP(D99,工作表2!$B$1:$H$800,5,0 )),"")</f>
        <v/>
      </c>
      <c r="J99" s="120" t="str">
        <f>IFERROR(IF(VLOOKUP(D99,工作表2!$B$1:$H$800,6,0 )=0,"",VLOOKUP(D99,工作表2!$B$1:$H$800,6,0 )),"")</f>
        <v/>
      </c>
      <c r="K99" s="121" t="str">
        <f>IFERROR(IF(VLOOKUP(D99,工作表2!$B$1:$H$800,7,0 )=0,"",VLOOKUP(D99,工作表2!$B$1:$H$800,7,0 )),"")</f>
        <v/>
      </c>
      <c r="L99" s="117"/>
      <c r="M99" s="117" t="str">
        <f>IF(從此工作表的A2貼上你的成績總表!AA48&lt;&gt;0,從此工作表的A2貼上你的成績總表!AA48,"")</f>
        <v/>
      </c>
      <c r="N99" s="117"/>
    </row>
    <row r="100" spans="1:14" ht="17.25" hidden="1" thickBot="1" x14ac:dyDescent="0.3">
      <c r="A100" s="185"/>
      <c r="B100" s="186"/>
      <c r="C100" s="187"/>
      <c r="D100" s="64"/>
      <c r="E100" s="22"/>
      <c r="F100" s="24" t="s">
        <v>49</v>
      </c>
      <c r="G100" s="43" t="str">
        <f>IFERROR(IF(VLOOKUP(D100,工作表2!$B$1:$H$199,3,0 )=0,"",VLOOKUP(D100,工作表2!$B$1:$H$199,3,0 )),"")</f>
        <v/>
      </c>
      <c r="H100" s="33" t="str">
        <f>IFERROR(IF(VLOOKUP(D100,工作表2!$B$1:$H$199,4,0 )=0,"",VLOOKUP(D100,工作表2!$B$1:$H$199,4,0 )),"")</f>
        <v/>
      </c>
      <c r="I100" s="33" t="str">
        <f>IFERROR(IF(VLOOKUP(D100,工作表2!$B$1:$H$199,5,0 )=0,"",VLOOKUP(D100,工作表2!$B$1:$H$199,5,0 )),"")</f>
        <v/>
      </c>
      <c r="J100" s="33" t="str">
        <f>IFERROR(IF(VLOOKUP(D100,工作表2!$B$1:$H$199,6,0 )=0,"",VLOOKUP(D100,工作表2!$B$1:$H$199,6,0 )),"")</f>
        <v/>
      </c>
      <c r="K100" s="34" t="str">
        <f>IFERROR(IF(VLOOKUP(D100,工作表2!$B$1:$H$199,7,0 )=0,"",VLOOKUP(D100,工作表2!$B$1:$H$199,7,0 )),"")</f>
        <v/>
      </c>
      <c r="M100" t="str">
        <f>IF(從此工作表的A2貼上你的成績總表!AA35&lt;&gt;"",從此工作表的A2貼上你的成績總表!AA35,"")</f>
        <v/>
      </c>
    </row>
    <row r="101" spans="1:14" hidden="1" x14ac:dyDescent="0.25">
      <c r="A101" s="159" t="s">
        <v>53</v>
      </c>
      <c r="B101" s="160"/>
      <c r="C101" s="160"/>
      <c r="D101" s="160"/>
      <c r="E101" s="160"/>
      <c r="F101" s="161"/>
      <c r="G101" s="31">
        <f>SUM(G3:G35,G38:G100)</f>
        <v>0</v>
      </c>
      <c r="H101" s="31">
        <f>SUM(H3:H35,H38:H100)</f>
        <v>0</v>
      </c>
      <c r="I101" s="31">
        <f>SUM(I3:I35,I38:I100)</f>
        <v>0</v>
      </c>
      <c r="J101" s="31">
        <f>SUM(J3:J35,J38:J100)</f>
        <v>0</v>
      </c>
      <c r="K101" s="32">
        <f>SUM(K3:K35,K38:K100)</f>
        <v>14</v>
      </c>
      <c r="M101" t="str">
        <f>IF(從此工作表的A2貼上你的成績總表!AA36&lt;&gt;"",從此工作表的A2貼上你的成績總表!AA36,"")</f>
        <v/>
      </c>
    </row>
    <row r="102" spans="1:14" hidden="1" x14ac:dyDescent="0.25">
      <c r="A102" s="162"/>
      <c r="B102" s="163"/>
      <c r="C102" s="163"/>
      <c r="D102" s="163"/>
      <c r="E102" s="163"/>
      <c r="F102" s="164"/>
      <c r="G102" s="134">
        <f>G101+H101</f>
        <v>0</v>
      </c>
      <c r="H102" s="165"/>
      <c r="I102" s="134">
        <f>I101+J101</f>
        <v>0</v>
      </c>
      <c r="J102" s="165"/>
      <c r="K102" s="30">
        <f>K101</f>
        <v>14</v>
      </c>
      <c r="M102" t="str">
        <f>IF(從此工作表的A2貼上你的成績總表!AA37&lt;&gt;"",從此工作表的A2貼上你的成績總表!AA37,"")</f>
        <v/>
      </c>
    </row>
    <row r="103" spans="1:14" hidden="1" x14ac:dyDescent="0.25">
      <c r="A103" s="166" t="s">
        <v>54</v>
      </c>
      <c r="B103" s="167"/>
      <c r="C103" s="167"/>
      <c r="D103" s="167"/>
      <c r="E103" s="167"/>
      <c r="F103" s="168"/>
      <c r="G103" s="169">
        <v>128</v>
      </c>
      <c r="H103" s="170"/>
      <c r="I103" s="170"/>
      <c r="J103" s="170"/>
      <c r="K103" s="171"/>
      <c r="M103" t="str">
        <f>IF(從此工作表的A2貼上你的成績總表!AA38&lt;&gt;"",從此工作表的A2貼上你的成績總表!AA38,"")</f>
        <v/>
      </c>
    </row>
    <row r="104" spans="1:14" ht="38.25" hidden="1" customHeight="1" x14ac:dyDescent="0.25">
      <c r="A104" s="166" t="s">
        <v>55</v>
      </c>
      <c r="B104" s="167"/>
      <c r="C104" s="167"/>
      <c r="D104" s="167"/>
      <c r="E104" s="167"/>
      <c r="F104" s="168"/>
      <c r="G104" s="172" t="s">
        <v>56</v>
      </c>
      <c r="H104" s="173"/>
      <c r="I104" s="174" t="s">
        <v>57</v>
      </c>
      <c r="J104" s="174"/>
      <c r="K104" s="175"/>
      <c r="M104" t="str">
        <f>IF(從此工作表的A2貼上你的成績總表!AA39&lt;&gt;"",從此工作表的A2貼上你的成績總表!AA39,"")</f>
        <v/>
      </c>
    </row>
    <row r="105" spans="1:14" ht="17.25" hidden="1" thickBot="1" x14ac:dyDescent="0.3">
      <c r="A105" s="177" t="s">
        <v>58</v>
      </c>
      <c r="B105" s="178"/>
      <c r="C105" s="178"/>
      <c r="D105" s="178"/>
      <c r="E105" s="178"/>
      <c r="F105" s="157"/>
      <c r="G105" s="156" t="s">
        <v>59</v>
      </c>
      <c r="H105" s="157"/>
      <c r="I105" s="158" t="s">
        <v>59</v>
      </c>
      <c r="J105" s="158"/>
      <c r="K105" s="176"/>
      <c r="M105" t="str">
        <f>IF(從此工作表的A2貼上你的成績總表!AA40&lt;&gt;"",從此工作表的A2貼上你的成績總表!AA40,"")</f>
        <v/>
      </c>
    </row>
    <row r="106" spans="1:14" ht="17.25" hidden="1" thickTop="1" x14ac:dyDescent="0.25">
      <c r="M106" t="str">
        <f>IF(從此工作表的A2貼上你的成績總表!AA41&lt;&gt;"",從此工作表的A2貼上你的成績總表!AA41,"")</f>
        <v/>
      </c>
    </row>
  </sheetData>
  <sheetProtection algorithmName="SHA-512" hashValue="X8BPrad/sR0mVwAVtjS9oHJ9LlA2yUo55Cc4lGaLCGzDK748CCtJ/Ape/01tBYywrrVBiRvv7+i/tM3j0FGx5w==" saltValue="eSHTPW3WfaxFUg3Gn+z7+w==" spinCount="100000" sheet="1" objects="1" scenarios="1"/>
  <mergeCells count="34">
    <mergeCell ref="G105:H105"/>
    <mergeCell ref="I105:J105"/>
    <mergeCell ref="A101:F102"/>
    <mergeCell ref="G102:H102"/>
    <mergeCell ref="I102:J102"/>
    <mergeCell ref="A103:F103"/>
    <mergeCell ref="G103:K103"/>
    <mergeCell ref="A104:F104"/>
    <mergeCell ref="G104:H104"/>
    <mergeCell ref="I104:J104"/>
    <mergeCell ref="K104:K105"/>
    <mergeCell ref="A105:F105"/>
    <mergeCell ref="A42:C100"/>
    <mergeCell ref="C23:C30"/>
    <mergeCell ref="C31:C37"/>
    <mergeCell ref="A41:C41"/>
    <mergeCell ref="D41:E41"/>
    <mergeCell ref="A5:A37"/>
    <mergeCell ref="B5:B22"/>
    <mergeCell ref="C5:C14"/>
    <mergeCell ref="C15:C22"/>
    <mergeCell ref="B23:B37"/>
    <mergeCell ref="A38:A40"/>
    <mergeCell ref="B38:B40"/>
    <mergeCell ref="C38:C40"/>
    <mergeCell ref="A1:K1"/>
    <mergeCell ref="A2:A4"/>
    <mergeCell ref="B2:C4"/>
    <mergeCell ref="D2:E4"/>
    <mergeCell ref="F2:F4"/>
    <mergeCell ref="G2:K2"/>
    <mergeCell ref="G3:G4"/>
    <mergeCell ref="H3:H4"/>
    <mergeCell ref="I3:J3"/>
  </mergeCells>
  <phoneticPr fontId="2" type="noConversion"/>
  <dataValidations count="1">
    <dataValidation type="list" allowBlank="1" showInputMessage="1" showErrorMessage="1" sqref="D103:D105 D2:D41 D101" xr:uid="{DEBE7C3E-1306-48CD-845F-DBAC0A541B77}">
      <formula1>課程名稱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A24FA1-96C3-4B77-903B-F79898EB73BB}">
  <dimension ref="B1:J379"/>
  <sheetViews>
    <sheetView topLeftCell="A118" workbookViewId="0">
      <selection activeCell="B127" sqref="B127"/>
    </sheetView>
  </sheetViews>
  <sheetFormatPr defaultColWidth="8.875" defaultRowHeight="16.5" x14ac:dyDescent="0.25"/>
  <cols>
    <col min="2" max="2" width="42.375" customWidth="1"/>
    <col min="3" max="3" width="7.125" customWidth="1"/>
    <col min="4" max="4" width="7.125" style="29" customWidth="1"/>
    <col min="5" max="5" width="10.375" style="29" bestFit="1" customWidth="1"/>
    <col min="6" max="6" width="8.5" style="29" bestFit="1" customWidth="1"/>
    <col min="7" max="7" width="7.125" style="29" bestFit="1" customWidth="1"/>
    <col min="8" max="8" width="10.25" style="29" bestFit="1" customWidth="1"/>
  </cols>
  <sheetData>
    <row r="1" spans="2:8" ht="18" thickTop="1" thickBot="1" x14ac:dyDescent="0.3">
      <c r="B1" s="26" t="s">
        <v>62</v>
      </c>
      <c r="C1" s="26" t="s">
        <v>63</v>
      </c>
      <c r="D1" s="27" t="s">
        <v>5</v>
      </c>
      <c r="E1" s="27" t="s">
        <v>64</v>
      </c>
      <c r="F1" s="27" t="s">
        <v>9</v>
      </c>
      <c r="G1" s="27" t="s">
        <v>10</v>
      </c>
      <c r="H1" s="27" t="s">
        <v>65</v>
      </c>
    </row>
    <row r="2" spans="2:8" ht="17.25" thickTop="1" x14ac:dyDescent="0.25">
      <c r="B2" s="65" t="s">
        <v>66</v>
      </c>
      <c r="C2" s="66" t="s">
        <v>49</v>
      </c>
      <c r="D2" s="67"/>
      <c r="E2" s="67"/>
      <c r="F2" s="67">
        <v>2</v>
      </c>
      <c r="G2" s="67">
        <v>1</v>
      </c>
      <c r="H2" s="67"/>
    </row>
    <row r="3" spans="2:8" x14ac:dyDescent="0.25">
      <c r="B3" s="68" t="s">
        <v>67</v>
      </c>
      <c r="C3" s="69" t="s">
        <v>49</v>
      </c>
      <c r="D3" s="70"/>
      <c r="E3" s="70"/>
      <c r="F3" s="70">
        <v>1.5</v>
      </c>
      <c r="G3" s="70">
        <v>1.5</v>
      </c>
      <c r="H3" s="70"/>
    </row>
    <row r="4" spans="2:8" x14ac:dyDescent="0.25">
      <c r="B4" s="65" t="s">
        <v>68</v>
      </c>
      <c r="C4" s="66" t="s">
        <v>49</v>
      </c>
      <c r="D4" s="67"/>
      <c r="E4" s="67"/>
      <c r="F4" s="67">
        <v>1.5</v>
      </c>
      <c r="G4" s="67">
        <v>1.5</v>
      </c>
      <c r="H4" s="67" t="s">
        <v>69</v>
      </c>
    </row>
    <row r="5" spans="2:8" x14ac:dyDescent="0.25">
      <c r="B5" s="71" t="s">
        <v>70</v>
      </c>
      <c r="C5" s="25" t="s">
        <v>49</v>
      </c>
      <c r="D5" s="72"/>
      <c r="E5" s="72"/>
      <c r="F5" s="72"/>
      <c r="G5" s="72"/>
      <c r="H5" s="72">
        <v>3</v>
      </c>
    </row>
    <row r="6" spans="2:8" x14ac:dyDescent="0.25">
      <c r="B6" s="65" t="s">
        <v>71</v>
      </c>
      <c r="C6" s="66" t="s">
        <v>49</v>
      </c>
      <c r="D6" s="67"/>
      <c r="E6" s="67"/>
      <c r="F6" s="67"/>
      <c r="G6" s="67"/>
      <c r="H6" s="67">
        <v>6</v>
      </c>
    </row>
    <row r="7" spans="2:8" x14ac:dyDescent="0.25">
      <c r="B7" s="73" t="s">
        <v>72</v>
      </c>
      <c r="C7" s="25" t="s">
        <v>49</v>
      </c>
      <c r="D7" s="72"/>
      <c r="E7" s="72"/>
      <c r="F7" s="72"/>
      <c r="G7" s="72"/>
      <c r="H7" s="72">
        <v>6</v>
      </c>
    </row>
    <row r="8" spans="2:8" x14ac:dyDescent="0.25">
      <c r="B8" s="74" t="s">
        <v>73</v>
      </c>
      <c r="C8" s="75" t="s">
        <v>49</v>
      </c>
      <c r="D8" s="67"/>
      <c r="E8" s="67"/>
      <c r="F8" s="67"/>
      <c r="G8" s="67"/>
      <c r="H8" s="67">
        <v>6</v>
      </c>
    </row>
    <row r="9" spans="2:8" x14ac:dyDescent="0.25">
      <c r="B9" s="76" t="s">
        <v>74</v>
      </c>
      <c r="C9" s="77" t="s">
        <v>49</v>
      </c>
      <c r="D9" s="72"/>
      <c r="E9" s="72"/>
      <c r="F9" s="72"/>
      <c r="G9" s="72"/>
      <c r="H9" s="72">
        <v>6</v>
      </c>
    </row>
    <row r="10" spans="2:8" x14ac:dyDescent="0.25">
      <c r="B10" s="74" t="s">
        <v>75</v>
      </c>
      <c r="C10" s="75" t="s">
        <v>49</v>
      </c>
      <c r="D10" s="67"/>
      <c r="E10" s="67"/>
      <c r="F10" s="67"/>
      <c r="G10" s="67"/>
      <c r="H10" s="67">
        <v>6</v>
      </c>
    </row>
    <row r="11" spans="2:8" x14ac:dyDescent="0.25">
      <c r="B11" s="73" t="s">
        <v>76</v>
      </c>
      <c r="C11" s="78" t="s">
        <v>14</v>
      </c>
      <c r="D11" s="72"/>
      <c r="E11" s="72"/>
      <c r="F11" s="72"/>
      <c r="G11" s="72"/>
      <c r="H11" s="72">
        <v>3</v>
      </c>
    </row>
    <row r="12" spans="2:8" x14ac:dyDescent="0.25">
      <c r="B12" s="79" t="s">
        <v>77</v>
      </c>
      <c r="C12" s="80" t="s">
        <v>14</v>
      </c>
      <c r="D12" s="67"/>
      <c r="E12" s="67"/>
      <c r="F12" s="67"/>
      <c r="G12" s="67"/>
      <c r="H12" s="67">
        <v>0</v>
      </c>
    </row>
    <row r="13" spans="2:8" x14ac:dyDescent="0.25">
      <c r="B13" s="73" t="s">
        <v>35</v>
      </c>
      <c r="C13" s="78" t="s">
        <v>14</v>
      </c>
      <c r="D13" s="72"/>
      <c r="E13" s="72"/>
      <c r="F13" s="72"/>
      <c r="G13" s="72"/>
      <c r="H13" s="72">
        <v>2</v>
      </c>
    </row>
    <row r="14" spans="2:8" x14ac:dyDescent="0.25">
      <c r="B14" s="79" t="s">
        <v>78</v>
      </c>
      <c r="C14" s="80" t="s">
        <v>14</v>
      </c>
      <c r="D14" s="67"/>
      <c r="E14" s="67"/>
      <c r="F14" s="67"/>
      <c r="G14" s="67"/>
      <c r="H14" s="67">
        <v>0</v>
      </c>
    </row>
    <row r="15" spans="2:8" x14ac:dyDescent="0.25">
      <c r="B15" s="73" t="s">
        <v>79</v>
      </c>
      <c r="C15" s="78" t="s">
        <v>49</v>
      </c>
      <c r="D15" s="72"/>
      <c r="E15" s="72"/>
      <c r="F15" s="72"/>
      <c r="G15" s="72"/>
      <c r="H15" s="72">
        <v>3</v>
      </c>
    </row>
    <row r="16" spans="2:8" x14ac:dyDescent="0.25">
      <c r="B16" s="65" t="s">
        <v>80</v>
      </c>
      <c r="C16" s="66" t="s">
        <v>49</v>
      </c>
      <c r="D16" s="67"/>
      <c r="E16" s="67"/>
      <c r="F16" s="67"/>
      <c r="G16" s="67"/>
      <c r="H16" s="67">
        <v>1</v>
      </c>
    </row>
    <row r="17" spans="2:8" x14ac:dyDescent="0.25">
      <c r="B17" s="73" t="s">
        <v>81</v>
      </c>
      <c r="C17" s="81" t="s">
        <v>49</v>
      </c>
      <c r="D17" s="72"/>
      <c r="E17" s="72"/>
      <c r="F17" s="72"/>
      <c r="G17" s="72"/>
      <c r="H17" s="72">
        <v>3</v>
      </c>
    </row>
    <row r="18" spans="2:8" x14ac:dyDescent="0.25">
      <c r="B18" s="79" t="s">
        <v>82</v>
      </c>
      <c r="C18" s="82" t="s">
        <v>49</v>
      </c>
      <c r="D18" s="67"/>
      <c r="E18" s="67"/>
      <c r="F18" s="67"/>
      <c r="G18" s="67"/>
      <c r="H18" s="67">
        <v>3</v>
      </c>
    </row>
    <row r="19" spans="2:8" x14ac:dyDescent="0.25">
      <c r="B19" s="73" t="s">
        <v>28</v>
      </c>
      <c r="C19" s="25" t="s">
        <v>14</v>
      </c>
      <c r="D19" s="72">
        <v>3</v>
      </c>
      <c r="E19" s="72"/>
      <c r="F19" s="72"/>
      <c r="G19" s="72"/>
      <c r="H19" s="72"/>
    </row>
    <row r="20" spans="2:8" x14ac:dyDescent="0.25">
      <c r="B20" s="79" t="s">
        <v>31</v>
      </c>
      <c r="C20" s="66" t="s">
        <v>14</v>
      </c>
      <c r="D20" s="67">
        <v>3</v>
      </c>
      <c r="E20" s="67"/>
      <c r="F20" s="67"/>
      <c r="G20" s="67"/>
      <c r="H20" s="67"/>
    </row>
    <row r="21" spans="2:8" x14ac:dyDescent="0.25">
      <c r="B21" s="68" t="s">
        <v>84</v>
      </c>
      <c r="C21" s="83" t="s">
        <v>14</v>
      </c>
      <c r="D21" s="70">
        <v>1</v>
      </c>
      <c r="E21" s="70"/>
      <c r="F21" s="70"/>
      <c r="G21" s="70"/>
      <c r="H21" s="70"/>
    </row>
    <row r="22" spans="2:8" x14ac:dyDescent="0.25">
      <c r="B22" s="84" t="s">
        <v>34</v>
      </c>
      <c r="C22" s="85" t="s">
        <v>14</v>
      </c>
      <c r="D22" s="86">
        <v>1</v>
      </c>
      <c r="E22" s="86"/>
      <c r="F22" s="86"/>
      <c r="G22" s="86"/>
      <c r="H22" s="86"/>
    </row>
    <row r="23" spans="2:8" x14ac:dyDescent="0.25">
      <c r="B23" s="87" t="s">
        <v>85</v>
      </c>
      <c r="C23" s="83" t="s">
        <v>49</v>
      </c>
      <c r="D23" s="70"/>
      <c r="E23" s="70">
        <v>3</v>
      </c>
      <c r="F23" s="70"/>
      <c r="G23" s="70"/>
      <c r="H23" s="70"/>
    </row>
    <row r="24" spans="2:8" x14ac:dyDescent="0.25">
      <c r="B24" s="79" t="s">
        <v>86</v>
      </c>
      <c r="C24" s="80" t="s">
        <v>14</v>
      </c>
      <c r="D24" s="67"/>
      <c r="E24" s="67"/>
      <c r="F24" s="67"/>
      <c r="G24" s="67"/>
      <c r="H24" s="67">
        <v>2</v>
      </c>
    </row>
    <row r="25" spans="2:8" x14ac:dyDescent="0.25">
      <c r="B25" s="73" t="s">
        <v>87</v>
      </c>
      <c r="C25" s="78" t="s">
        <v>14</v>
      </c>
      <c r="D25" s="72"/>
      <c r="E25" s="72"/>
      <c r="F25" s="72"/>
      <c r="G25" s="72"/>
      <c r="H25" s="72">
        <v>2</v>
      </c>
    </row>
    <row r="26" spans="2:8" x14ac:dyDescent="0.25">
      <c r="B26" s="65" t="s">
        <v>88</v>
      </c>
      <c r="C26" s="66" t="s">
        <v>49</v>
      </c>
      <c r="D26" s="67"/>
      <c r="E26" s="67"/>
      <c r="F26" s="67">
        <v>2</v>
      </c>
      <c r="G26" s="67">
        <v>1</v>
      </c>
      <c r="H26" s="67"/>
    </row>
    <row r="27" spans="2:8" x14ac:dyDescent="0.25">
      <c r="B27" s="68" t="s">
        <v>89</v>
      </c>
      <c r="C27" s="69" t="s">
        <v>90</v>
      </c>
      <c r="D27" s="70"/>
      <c r="E27" s="70"/>
      <c r="F27" s="70">
        <v>1.5</v>
      </c>
      <c r="G27" s="70">
        <v>1.5</v>
      </c>
      <c r="H27" s="70"/>
    </row>
    <row r="28" spans="2:8" x14ac:dyDescent="0.25">
      <c r="B28" s="84" t="s">
        <v>91</v>
      </c>
      <c r="C28" s="85" t="s">
        <v>14</v>
      </c>
      <c r="D28" s="86"/>
      <c r="E28" s="86">
        <v>2</v>
      </c>
      <c r="F28" s="86">
        <v>1</v>
      </c>
      <c r="G28" s="86"/>
      <c r="H28" s="86"/>
    </row>
    <row r="29" spans="2:8" x14ac:dyDescent="0.25">
      <c r="B29" s="87" t="s">
        <v>92</v>
      </c>
      <c r="C29" s="83" t="s">
        <v>49</v>
      </c>
      <c r="D29" s="70"/>
      <c r="E29" s="70">
        <v>1</v>
      </c>
      <c r="F29" s="70">
        <v>2</v>
      </c>
      <c r="G29" s="70"/>
      <c r="H29" s="70"/>
    </row>
    <row r="30" spans="2:8" x14ac:dyDescent="0.25">
      <c r="B30" s="79" t="s">
        <v>93</v>
      </c>
      <c r="C30" s="80" t="s">
        <v>90</v>
      </c>
      <c r="D30" s="67"/>
      <c r="E30" s="67"/>
      <c r="F30" s="67">
        <v>1</v>
      </c>
      <c r="G30" s="67">
        <v>2</v>
      </c>
      <c r="H30" s="67"/>
    </row>
    <row r="31" spans="2:8" x14ac:dyDescent="0.25">
      <c r="B31" s="71" t="s">
        <v>94</v>
      </c>
      <c r="C31" s="25" t="s">
        <v>49</v>
      </c>
      <c r="D31" s="72"/>
      <c r="E31" s="72"/>
      <c r="F31" s="72"/>
      <c r="G31" s="72"/>
      <c r="H31" s="72">
        <v>2</v>
      </c>
    </row>
    <row r="32" spans="2:8" x14ac:dyDescent="0.25">
      <c r="B32" s="74" t="s">
        <v>95</v>
      </c>
      <c r="C32" s="75" t="s">
        <v>49</v>
      </c>
      <c r="D32" s="67"/>
      <c r="E32" s="67"/>
      <c r="F32" s="67">
        <v>3</v>
      </c>
      <c r="G32" s="67"/>
      <c r="H32" s="67"/>
    </row>
    <row r="33" spans="2:8" x14ac:dyDescent="0.25">
      <c r="B33" s="76" t="s">
        <v>96</v>
      </c>
      <c r="C33" s="77" t="s">
        <v>49</v>
      </c>
      <c r="D33" s="72"/>
      <c r="E33" s="72"/>
      <c r="F33" s="72">
        <v>3</v>
      </c>
      <c r="G33" s="72"/>
      <c r="H33" s="72"/>
    </row>
    <row r="34" spans="2:8" x14ac:dyDescent="0.25">
      <c r="B34" s="65" t="s">
        <v>97</v>
      </c>
      <c r="C34" s="66" t="s">
        <v>49</v>
      </c>
      <c r="D34" s="67"/>
      <c r="E34" s="67"/>
      <c r="F34" s="67"/>
      <c r="G34" s="67"/>
      <c r="H34" s="67">
        <v>3</v>
      </c>
    </row>
    <row r="35" spans="2:8" x14ac:dyDescent="0.25">
      <c r="B35" s="73" t="s">
        <v>98</v>
      </c>
      <c r="C35" s="78" t="s">
        <v>49</v>
      </c>
      <c r="D35" s="72"/>
      <c r="E35" s="72"/>
      <c r="F35" s="72">
        <v>3</v>
      </c>
      <c r="G35" s="72"/>
      <c r="H35" s="72"/>
    </row>
    <row r="36" spans="2:8" x14ac:dyDescent="0.25">
      <c r="B36" s="65" t="s">
        <v>99</v>
      </c>
      <c r="C36" s="66" t="s">
        <v>49</v>
      </c>
      <c r="D36" s="67"/>
      <c r="E36" s="67"/>
      <c r="F36" s="67"/>
      <c r="G36" s="67"/>
      <c r="H36" s="67"/>
    </row>
    <row r="37" spans="2:8" x14ac:dyDescent="0.25">
      <c r="B37" s="87" t="s">
        <v>100</v>
      </c>
      <c r="C37" s="83" t="s">
        <v>49</v>
      </c>
      <c r="D37" s="70"/>
      <c r="E37" s="70">
        <v>1</v>
      </c>
      <c r="F37" s="70">
        <v>2</v>
      </c>
      <c r="G37" s="70"/>
      <c r="H37" s="70"/>
    </row>
    <row r="38" spans="2:8" x14ac:dyDescent="0.25">
      <c r="B38" s="74" t="s">
        <v>101</v>
      </c>
      <c r="C38" s="75" t="s">
        <v>49</v>
      </c>
      <c r="D38" s="67"/>
      <c r="E38" s="67"/>
      <c r="F38" s="67">
        <v>1.5</v>
      </c>
      <c r="G38" s="67">
        <v>1.5</v>
      </c>
      <c r="H38" s="67"/>
    </row>
    <row r="39" spans="2:8" x14ac:dyDescent="0.25">
      <c r="B39" s="76" t="s">
        <v>102</v>
      </c>
      <c r="C39" s="77" t="s">
        <v>49</v>
      </c>
      <c r="D39" s="72"/>
      <c r="E39" s="72"/>
      <c r="F39" s="72"/>
      <c r="G39" s="72"/>
      <c r="H39" s="72">
        <v>1</v>
      </c>
    </row>
    <row r="40" spans="2:8" x14ac:dyDescent="0.25">
      <c r="B40" s="65" t="s">
        <v>103</v>
      </c>
      <c r="C40" s="82" t="s">
        <v>49</v>
      </c>
      <c r="D40" s="67"/>
      <c r="E40" s="67"/>
      <c r="F40" s="67"/>
      <c r="G40" s="67"/>
      <c r="H40" s="67">
        <v>2</v>
      </c>
    </row>
    <row r="41" spans="2:8" x14ac:dyDescent="0.25">
      <c r="B41" s="87" t="s">
        <v>104</v>
      </c>
      <c r="C41" s="83" t="s">
        <v>49</v>
      </c>
      <c r="D41" s="70"/>
      <c r="E41" s="70"/>
      <c r="F41" s="70">
        <v>2</v>
      </c>
      <c r="G41" s="70">
        <v>1</v>
      </c>
      <c r="H41" s="70"/>
    </row>
    <row r="42" spans="2:8" x14ac:dyDescent="0.25">
      <c r="B42" s="65" t="s">
        <v>105</v>
      </c>
      <c r="C42" s="66" t="s">
        <v>49</v>
      </c>
      <c r="D42" s="67"/>
      <c r="E42" s="67"/>
      <c r="F42" s="67">
        <v>2</v>
      </c>
      <c r="G42" s="67">
        <v>1</v>
      </c>
      <c r="H42" s="67"/>
    </row>
    <row r="43" spans="2:8" x14ac:dyDescent="0.25">
      <c r="B43" s="71" t="s">
        <v>106</v>
      </c>
      <c r="C43" s="25" t="s">
        <v>49</v>
      </c>
      <c r="D43" s="72"/>
      <c r="E43" s="72"/>
      <c r="F43" s="72">
        <v>2</v>
      </c>
      <c r="G43" s="72">
        <v>1</v>
      </c>
      <c r="H43" s="72"/>
    </row>
    <row r="44" spans="2:8" x14ac:dyDescent="0.25">
      <c r="B44" s="88" t="s">
        <v>107</v>
      </c>
      <c r="C44" s="85" t="s">
        <v>49</v>
      </c>
      <c r="D44" s="86"/>
      <c r="E44" s="86">
        <v>1.5</v>
      </c>
      <c r="F44" s="86">
        <v>1.5</v>
      </c>
      <c r="G44" s="86" t="s">
        <v>69</v>
      </c>
      <c r="H44" s="86"/>
    </row>
    <row r="45" spans="2:8" x14ac:dyDescent="0.25">
      <c r="B45" s="68" t="s">
        <v>295</v>
      </c>
      <c r="C45" s="69" t="s">
        <v>90</v>
      </c>
      <c r="D45" s="70"/>
      <c r="E45" s="70"/>
      <c r="F45" s="70">
        <v>0.5</v>
      </c>
      <c r="G45" s="70">
        <v>2.5</v>
      </c>
      <c r="H45" s="70"/>
    </row>
    <row r="46" spans="2:8" x14ac:dyDescent="0.25">
      <c r="B46" s="74" t="s">
        <v>108</v>
      </c>
      <c r="C46" s="75" t="s">
        <v>49</v>
      </c>
      <c r="D46" s="67"/>
      <c r="E46" s="67"/>
      <c r="F46" s="67"/>
      <c r="G46" s="67"/>
      <c r="H46" s="67">
        <v>3</v>
      </c>
    </row>
    <row r="47" spans="2:8" x14ac:dyDescent="0.25">
      <c r="B47" s="73" t="s">
        <v>110</v>
      </c>
      <c r="C47" s="25" t="s">
        <v>14</v>
      </c>
      <c r="D47" s="72"/>
      <c r="E47" s="72"/>
      <c r="F47" s="72">
        <v>0.5</v>
      </c>
      <c r="G47" s="72">
        <v>0.5</v>
      </c>
      <c r="H47" s="72"/>
    </row>
    <row r="48" spans="2:8" x14ac:dyDescent="0.25">
      <c r="B48" s="79" t="s">
        <v>111</v>
      </c>
      <c r="C48" s="66" t="s">
        <v>14</v>
      </c>
      <c r="D48" s="67"/>
      <c r="E48" s="67"/>
      <c r="F48" s="67">
        <v>0.5</v>
      </c>
      <c r="G48" s="67">
        <v>0.5</v>
      </c>
      <c r="H48" s="67"/>
    </row>
    <row r="49" spans="2:8" x14ac:dyDescent="0.25">
      <c r="B49" s="87" t="s">
        <v>112</v>
      </c>
      <c r="C49" s="83" t="s">
        <v>49</v>
      </c>
      <c r="D49" s="70"/>
      <c r="E49" s="70"/>
      <c r="F49" s="70">
        <v>1.5</v>
      </c>
      <c r="G49" s="70">
        <v>1.5</v>
      </c>
      <c r="H49" s="70"/>
    </row>
    <row r="50" spans="2:8" x14ac:dyDescent="0.25">
      <c r="B50" s="65" t="s">
        <v>113</v>
      </c>
      <c r="C50" s="66" t="s">
        <v>49</v>
      </c>
      <c r="D50" s="67">
        <v>2</v>
      </c>
      <c r="E50" s="67"/>
      <c r="F50" s="67"/>
      <c r="G50" s="67"/>
      <c r="H50" s="67" t="s">
        <v>69</v>
      </c>
    </row>
    <row r="51" spans="2:8" x14ac:dyDescent="0.25">
      <c r="B51" s="71" t="s">
        <v>114</v>
      </c>
      <c r="C51" s="25" t="s">
        <v>49</v>
      </c>
      <c r="D51" s="72">
        <v>2</v>
      </c>
      <c r="E51" s="72"/>
      <c r="F51" s="72"/>
      <c r="G51" s="72"/>
      <c r="H51" s="72" t="s">
        <v>69</v>
      </c>
    </row>
    <row r="52" spans="2:8" x14ac:dyDescent="0.25">
      <c r="B52" s="89" t="s">
        <v>115</v>
      </c>
      <c r="C52" s="85" t="s">
        <v>49</v>
      </c>
      <c r="D52" s="86"/>
      <c r="E52" s="86">
        <v>3</v>
      </c>
      <c r="F52" s="86"/>
      <c r="G52" s="86"/>
      <c r="H52" s="86"/>
    </row>
    <row r="53" spans="2:8" x14ac:dyDescent="0.25">
      <c r="B53" s="71" t="s">
        <v>116</v>
      </c>
      <c r="C53" s="25" t="s">
        <v>49</v>
      </c>
      <c r="D53" s="72"/>
      <c r="E53" s="72"/>
      <c r="F53" s="72">
        <v>3</v>
      </c>
      <c r="G53" s="72"/>
      <c r="H53" s="72"/>
    </row>
    <row r="54" spans="2:8" x14ac:dyDescent="0.25">
      <c r="B54" s="89" t="s">
        <v>117</v>
      </c>
      <c r="C54" s="85" t="s">
        <v>49</v>
      </c>
      <c r="D54" s="86"/>
      <c r="E54" s="86"/>
      <c r="F54" s="86">
        <v>1.5</v>
      </c>
      <c r="G54" s="86">
        <v>1.5</v>
      </c>
      <c r="H54" s="86"/>
    </row>
    <row r="55" spans="2:8" x14ac:dyDescent="0.25">
      <c r="B55" s="68" t="s">
        <v>118</v>
      </c>
      <c r="C55" s="83" t="s">
        <v>49</v>
      </c>
      <c r="D55" s="70"/>
      <c r="E55" s="70"/>
      <c r="F55" s="70">
        <v>0.3</v>
      </c>
      <c r="G55" s="70">
        <v>0.7</v>
      </c>
      <c r="H55" s="70"/>
    </row>
    <row r="56" spans="2:8" x14ac:dyDescent="0.25">
      <c r="B56" s="89" t="s">
        <v>119</v>
      </c>
      <c r="C56" s="85" t="s">
        <v>49</v>
      </c>
      <c r="D56" s="86"/>
      <c r="E56" s="86" t="s">
        <v>69</v>
      </c>
      <c r="F56" s="86">
        <v>1.5</v>
      </c>
      <c r="G56" s="86">
        <v>1.5</v>
      </c>
      <c r="H56" s="86"/>
    </row>
    <row r="57" spans="2:8" x14ac:dyDescent="0.25">
      <c r="B57" s="87" t="s">
        <v>120</v>
      </c>
      <c r="C57" s="83" t="s">
        <v>49</v>
      </c>
      <c r="D57" s="70"/>
      <c r="E57" s="70"/>
      <c r="F57" s="70">
        <v>3</v>
      </c>
      <c r="G57" s="70"/>
      <c r="H57" s="70"/>
    </row>
    <row r="58" spans="2:8" x14ac:dyDescent="0.25">
      <c r="B58" s="89" t="s">
        <v>121</v>
      </c>
      <c r="C58" s="85" t="s">
        <v>49</v>
      </c>
      <c r="D58" s="86" t="s">
        <v>69</v>
      </c>
      <c r="E58" s="86"/>
      <c r="F58" s="86">
        <v>2</v>
      </c>
      <c r="G58" s="86">
        <v>1</v>
      </c>
      <c r="H58" s="86" t="s">
        <v>69</v>
      </c>
    </row>
    <row r="59" spans="2:8" x14ac:dyDescent="0.25">
      <c r="B59" s="87" t="s">
        <v>122</v>
      </c>
      <c r="C59" s="83" t="s">
        <v>49</v>
      </c>
      <c r="D59" s="70"/>
      <c r="E59" s="70"/>
      <c r="F59" s="70">
        <v>3</v>
      </c>
      <c r="G59" s="70"/>
      <c r="H59" s="70"/>
    </row>
    <row r="60" spans="2:8" x14ac:dyDescent="0.25">
      <c r="B60" s="89" t="s">
        <v>123</v>
      </c>
      <c r="C60" s="85" t="s">
        <v>49</v>
      </c>
      <c r="D60" s="86"/>
      <c r="E60" s="86"/>
      <c r="F60" s="86">
        <v>2</v>
      </c>
      <c r="G60" s="86">
        <v>1</v>
      </c>
      <c r="H60" s="86"/>
    </row>
    <row r="61" spans="2:8" x14ac:dyDescent="0.25">
      <c r="B61" s="87" t="s">
        <v>124</v>
      </c>
      <c r="C61" s="83" t="s">
        <v>49</v>
      </c>
      <c r="D61" s="70"/>
      <c r="E61" s="70"/>
      <c r="F61" s="70">
        <v>3</v>
      </c>
      <c r="G61" s="70"/>
      <c r="H61" s="70"/>
    </row>
    <row r="62" spans="2:8" x14ac:dyDescent="0.25">
      <c r="B62" s="89" t="s">
        <v>125</v>
      </c>
      <c r="C62" s="85" t="s">
        <v>49</v>
      </c>
      <c r="D62" s="86"/>
      <c r="E62" s="86"/>
      <c r="F62" s="86">
        <v>3</v>
      </c>
      <c r="G62" s="86" t="s">
        <v>69</v>
      </c>
      <c r="H62" s="86"/>
    </row>
    <row r="63" spans="2:8" x14ac:dyDescent="0.25">
      <c r="B63" s="68" t="s">
        <v>126</v>
      </c>
      <c r="C63" s="83" t="s">
        <v>49</v>
      </c>
      <c r="D63" s="70"/>
      <c r="E63" s="70"/>
      <c r="F63" s="70">
        <v>1</v>
      </c>
      <c r="G63" s="70">
        <v>2</v>
      </c>
      <c r="H63" s="70"/>
    </row>
    <row r="64" spans="2:8" x14ac:dyDescent="0.25">
      <c r="B64" s="79" t="s">
        <v>127</v>
      </c>
      <c r="C64" s="80" t="s">
        <v>90</v>
      </c>
      <c r="D64" s="67"/>
      <c r="E64" s="67"/>
      <c r="F64" s="67">
        <v>1</v>
      </c>
      <c r="G64" s="67">
        <v>2</v>
      </c>
      <c r="H64" s="67"/>
    </row>
    <row r="65" spans="2:8" x14ac:dyDescent="0.25">
      <c r="B65" s="71" t="s">
        <v>128</v>
      </c>
      <c r="C65" s="25" t="s">
        <v>49</v>
      </c>
      <c r="D65" s="72"/>
      <c r="E65" s="72"/>
      <c r="F65" s="72"/>
      <c r="G65" s="72"/>
      <c r="H65" s="72">
        <v>2</v>
      </c>
    </row>
    <row r="66" spans="2:8" x14ac:dyDescent="0.25">
      <c r="B66" s="84" t="s">
        <v>129</v>
      </c>
      <c r="C66" s="85" t="s">
        <v>14</v>
      </c>
      <c r="D66" s="86"/>
      <c r="E66" s="86">
        <v>3</v>
      </c>
      <c r="F66" s="86"/>
      <c r="G66" s="86"/>
      <c r="H66" s="86"/>
    </row>
    <row r="67" spans="2:8" x14ac:dyDescent="0.25">
      <c r="B67" s="73" t="s">
        <v>130</v>
      </c>
      <c r="C67" s="25" t="s">
        <v>49</v>
      </c>
      <c r="D67" s="72"/>
      <c r="E67" s="72"/>
      <c r="F67" s="72"/>
      <c r="G67" s="72"/>
      <c r="H67" s="72">
        <v>3</v>
      </c>
    </row>
    <row r="68" spans="2:8" x14ac:dyDescent="0.25">
      <c r="B68" s="65" t="s">
        <v>131</v>
      </c>
      <c r="C68" s="66" t="s">
        <v>49</v>
      </c>
      <c r="D68" s="67"/>
      <c r="E68" s="67"/>
      <c r="F68" s="67">
        <v>2</v>
      </c>
      <c r="G68" s="67">
        <v>1</v>
      </c>
      <c r="H68" s="67"/>
    </row>
    <row r="69" spans="2:8" x14ac:dyDescent="0.25">
      <c r="B69" s="87" t="s">
        <v>132</v>
      </c>
      <c r="C69" s="83" t="s">
        <v>49</v>
      </c>
      <c r="D69" s="70"/>
      <c r="E69" s="70"/>
      <c r="F69" s="70">
        <v>1</v>
      </c>
      <c r="G69" s="70"/>
      <c r="H69" s="70">
        <v>2</v>
      </c>
    </row>
    <row r="70" spans="2:8" x14ac:dyDescent="0.25">
      <c r="B70" s="79" t="s">
        <v>133</v>
      </c>
      <c r="C70" s="82" t="s">
        <v>49</v>
      </c>
      <c r="D70" s="67"/>
      <c r="E70" s="67"/>
      <c r="F70" s="67"/>
      <c r="G70" s="67"/>
      <c r="H70" s="67">
        <v>3</v>
      </c>
    </row>
    <row r="71" spans="2:8" x14ac:dyDescent="0.25">
      <c r="B71" s="71" t="s">
        <v>134</v>
      </c>
      <c r="C71" s="25" t="s">
        <v>49</v>
      </c>
      <c r="D71" s="72"/>
      <c r="E71" s="72"/>
      <c r="F71" s="72"/>
      <c r="G71" s="72"/>
      <c r="H71" s="72">
        <v>3</v>
      </c>
    </row>
    <row r="72" spans="2:8" x14ac:dyDescent="0.25">
      <c r="B72" s="90" t="s">
        <v>51</v>
      </c>
      <c r="C72" s="66" t="s">
        <v>49</v>
      </c>
      <c r="D72" s="67"/>
      <c r="E72" s="67"/>
      <c r="F72" s="67">
        <v>2</v>
      </c>
      <c r="G72" s="67">
        <v>1</v>
      </c>
      <c r="H72" s="67"/>
    </row>
    <row r="73" spans="2:8" x14ac:dyDescent="0.25">
      <c r="B73" s="73" t="s">
        <v>135</v>
      </c>
      <c r="C73" s="78" t="s">
        <v>14</v>
      </c>
      <c r="D73" s="72"/>
      <c r="E73" s="72"/>
      <c r="F73" s="72"/>
      <c r="G73" s="72"/>
      <c r="H73" s="72">
        <v>0</v>
      </c>
    </row>
    <row r="74" spans="2:8" x14ac:dyDescent="0.25">
      <c r="B74" s="89" t="s">
        <v>136</v>
      </c>
      <c r="C74" s="85" t="s">
        <v>49</v>
      </c>
      <c r="D74" s="86"/>
      <c r="E74" s="86"/>
      <c r="F74" s="86">
        <v>1.5</v>
      </c>
      <c r="G74" s="86">
        <v>1.5</v>
      </c>
      <c r="H74" s="86"/>
    </row>
    <row r="75" spans="2:8" x14ac:dyDescent="0.25">
      <c r="B75" s="76" t="s">
        <v>137</v>
      </c>
      <c r="C75" s="77" t="s">
        <v>49</v>
      </c>
      <c r="D75" s="72"/>
      <c r="E75" s="72"/>
      <c r="F75" s="72"/>
      <c r="G75" s="72"/>
      <c r="H75" s="72">
        <v>3</v>
      </c>
    </row>
    <row r="76" spans="2:8" x14ac:dyDescent="0.25">
      <c r="B76" s="79" t="s">
        <v>41</v>
      </c>
      <c r="C76" s="66" t="s">
        <v>14</v>
      </c>
      <c r="D76" s="67">
        <v>1.25</v>
      </c>
      <c r="E76" s="67"/>
      <c r="F76" s="67">
        <v>1.5</v>
      </c>
      <c r="G76" s="67">
        <v>0.25</v>
      </c>
      <c r="H76" s="67"/>
    </row>
    <row r="77" spans="2:8" x14ac:dyDescent="0.25">
      <c r="B77" s="71" t="s">
        <v>138</v>
      </c>
      <c r="C77" s="25" t="s">
        <v>49</v>
      </c>
      <c r="D77" s="72"/>
      <c r="E77" s="72"/>
      <c r="F77" s="72"/>
      <c r="G77" s="72"/>
      <c r="H77" s="72">
        <v>2</v>
      </c>
    </row>
    <row r="78" spans="2:8" x14ac:dyDescent="0.25">
      <c r="B78" s="65" t="s">
        <v>139</v>
      </c>
      <c r="C78" s="66" t="s">
        <v>49</v>
      </c>
      <c r="D78" s="67" t="s">
        <v>69</v>
      </c>
      <c r="E78" s="67" t="s">
        <v>69</v>
      </c>
      <c r="F78" s="67" t="s">
        <v>69</v>
      </c>
      <c r="G78" s="67" t="s">
        <v>69</v>
      </c>
      <c r="H78" s="67">
        <v>2</v>
      </c>
    </row>
    <row r="79" spans="2:8" x14ac:dyDescent="0.25">
      <c r="B79" s="71" t="s">
        <v>140</v>
      </c>
      <c r="C79" s="25" t="s">
        <v>49</v>
      </c>
      <c r="D79" s="72"/>
      <c r="E79" s="72"/>
      <c r="F79" s="72"/>
      <c r="G79" s="72"/>
      <c r="H79" s="72">
        <v>1</v>
      </c>
    </row>
    <row r="80" spans="2:8" x14ac:dyDescent="0.25">
      <c r="B80" s="65" t="s">
        <v>141</v>
      </c>
      <c r="C80" s="66" t="s">
        <v>49</v>
      </c>
      <c r="D80" s="67"/>
      <c r="E80" s="67"/>
      <c r="F80" s="67"/>
      <c r="G80" s="67"/>
      <c r="H80" s="67">
        <v>2</v>
      </c>
    </row>
    <row r="81" spans="2:10" x14ac:dyDescent="0.25">
      <c r="B81" s="87" t="s">
        <v>142</v>
      </c>
      <c r="C81" s="83" t="s">
        <v>49</v>
      </c>
      <c r="D81" s="70"/>
      <c r="E81" s="70">
        <v>1</v>
      </c>
      <c r="F81" s="70"/>
      <c r="G81" s="70">
        <v>1</v>
      </c>
      <c r="H81" s="70">
        <v>1</v>
      </c>
    </row>
    <row r="82" spans="2:10" x14ac:dyDescent="0.25">
      <c r="B82" s="79" t="s">
        <v>296</v>
      </c>
      <c r="C82" s="66" t="s">
        <v>14</v>
      </c>
      <c r="D82" s="67"/>
      <c r="E82" s="67"/>
      <c r="F82" s="67">
        <v>1.5</v>
      </c>
      <c r="G82" s="67">
        <v>0.5</v>
      </c>
      <c r="H82" s="67"/>
    </row>
    <row r="83" spans="2:10" x14ac:dyDescent="0.25">
      <c r="B83" s="73" t="s">
        <v>297</v>
      </c>
      <c r="C83" s="25" t="s">
        <v>14</v>
      </c>
      <c r="D83" s="72"/>
      <c r="E83" s="72"/>
      <c r="F83" s="72">
        <v>1.5</v>
      </c>
      <c r="G83" s="72">
        <v>0.5</v>
      </c>
      <c r="H83" s="72"/>
    </row>
    <row r="84" spans="2:10" x14ac:dyDescent="0.25">
      <c r="B84" s="65" t="s">
        <v>143</v>
      </c>
      <c r="C84" s="66" t="s">
        <v>49</v>
      </c>
      <c r="D84" s="67"/>
      <c r="E84" s="67"/>
      <c r="F84" s="67">
        <v>0.6</v>
      </c>
      <c r="G84" s="67"/>
      <c r="H84" s="67">
        <v>0.4</v>
      </c>
    </row>
    <row r="85" spans="2:10" x14ac:dyDescent="0.25">
      <c r="B85" s="71" t="s">
        <v>144</v>
      </c>
      <c r="C85" s="25" t="s">
        <v>49</v>
      </c>
      <c r="D85" s="72"/>
      <c r="E85" s="72"/>
      <c r="F85" s="72">
        <v>0.6</v>
      </c>
      <c r="G85" s="72"/>
      <c r="H85" s="72">
        <v>0.4</v>
      </c>
    </row>
    <row r="86" spans="2:10" x14ac:dyDescent="0.25">
      <c r="B86" s="79" t="s">
        <v>298</v>
      </c>
      <c r="C86" s="66" t="s">
        <v>14</v>
      </c>
      <c r="D86" s="67"/>
      <c r="E86" s="67"/>
      <c r="F86" s="67">
        <v>0.5</v>
      </c>
      <c r="G86" s="67">
        <v>1.5</v>
      </c>
      <c r="H86" s="67"/>
    </row>
    <row r="87" spans="2:10" x14ac:dyDescent="0.25">
      <c r="B87" s="73" t="s">
        <v>299</v>
      </c>
      <c r="C87" s="25" t="s">
        <v>14</v>
      </c>
      <c r="D87" s="72"/>
      <c r="E87" s="72"/>
      <c r="F87" s="72">
        <v>0.5</v>
      </c>
      <c r="G87" s="72">
        <v>1.5</v>
      </c>
      <c r="H87" s="72"/>
    </row>
    <row r="88" spans="2:10" x14ac:dyDescent="0.25">
      <c r="B88" s="79" t="s">
        <v>145</v>
      </c>
      <c r="C88" s="66" t="s">
        <v>49</v>
      </c>
      <c r="D88" s="67"/>
      <c r="E88" s="67"/>
      <c r="F88" s="67"/>
      <c r="G88" s="67"/>
      <c r="H88" s="67">
        <v>3</v>
      </c>
    </row>
    <row r="89" spans="2:10" x14ac:dyDescent="0.25">
      <c r="B89" s="71" t="s">
        <v>146</v>
      </c>
      <c r="C89" s="25" t="s">
        <v>49</v>
      </c>
      <c r="D89" s="72"/>
      <c r="E89" s="72"/>
      <c r="F89" s="72"/>
      <c r="G89" s="72"/>
      <c r="H89" s="72">
        <v>3</v>
      </c>
    </row>
    <row r="90" spans="2:10" x14ac:dyDescent="0.25">
      <c r="B90" s="79" t="s">
        <v>147</v>
      </c>
      <c r="C90" s="80" t="s">
        <v>90</v>
      </c>
      <c r="D90" s="67"/>
      <c r="E90" s="67"/>
      <c r="F90" s="67"/>
      <c r="G90" s="67"/>
      <c r="H90" s="67">
        <v>3</v>
      </c>
    </row>
    <row r="91" spans="2:10" x14ac:dyDescent="0.25">
      <c r="B91" s="71" t="s">
        <v>148</v>
      </c>
      <c r="C91" s="25" t="s">
        <v>49</v>
      </c>
      <c r="D91" s="72"/>
      <c r="E91" s="72"/>
      <c r="F91" s="72"/>
      <c r="G91" s="72"/>
      <c r="H91" s="72">
        <v>3</v>
      </c>
    </row>
    <row r="92" spans="2:10" x14ac:dyDescent="0.25">
      <c r="B92" s="84" t="s">
        <v>149</v>
      </c>
      <c r="C92" s="91" t="s">
        <v>90</v>
      </c>
      <c r="D92" s="86"/>
      <c r="E92" s="86"/>
      <c r="F92" s="86">
        <v>2</v>
      </c>
      <c r="G92" s="86">
        <v>1</v>
      </c>
      <c r="H92" s="86"/>
    </row>
    <row r="93" spans="2:10" x14ac:dyDescent="0.25">
      <c r="B93" s="76" t="s">
        <v>150</v>
      </c>
      <c r="C93" s="77" t="s">
        <v>49</v>
      </c>
      <c r="D93" s="72"/>
      <c r="E93" s="72"/>
      <c r="F93" s="72"/>
      <c r="G93" s="72"/>
      <c r="H93" s="72">
        <v>1</v>
      </c>
      <c r="J93" s="28">
        <f t="shared" ref="J93" si="0">SUM(D93:H93)</f>
        <v>1</v>
      </c>
    </row>
    <row r="94" spans="2:10" x14ac:dyDescent="0.25">
      <c r="B94" s="89" t="s">
        <v>151</v>
      </c>
      <c r="C94" s="85" t="s">
        <v>49</v>
      </c>
      <c r="D94" s="86"/>
      <c r="E94" s="86"/>
      <c r="F94" s="86">
        <v>1.5</v>
      </c>
      <c r="G94" s="86">
        <v>1.5</v>
      </c>
      <c r="H94" s="86"/>
    </row>
    <row r="95" spans="2:10" x14ac:dyDescent="0.25">
      <c r="B95" s="87" t="s">
        <v>152</v>
      </c>
      <c r="C95" s="83" t="s">
        <v>49</v>
      </c>
      <c r="D95" s="70"/>
      <c r="E95" s="70"/>
      <c r="F95" s="70">
        <v>1.5</v>
      </c>
      <c r="G95" s="70">
        <v>1.5</v>
      </c>
      <c r="H95" s="70" t="s">
        <v>69</v>
      </c>
      <c r="J95" s="28">
        <f t="shared" ref="J95:J119" si="1">SUM(D95:H95)</f>
        <v>3</v>
      </c>
    </row>
    <row r="96" spans="2:10" x14ac:dyDescent="0.25">
      <c r="B96" s="79" t="s">
        <v>153</v>
      </c>
      <c r="C96" s="80" t="s">
        <v>90</v>
      </c>
      <c r="D96" s="67">
        <v>1.5</v>
      </c>
      <c r="E96" s="67"/>
      <c r="F96" s="67">
        <v>1.25</v>
      </c>
      <c r="G96" s="67">
        <v>0.25</v>
      </c>
      <c r="H96" s="67"/>
      <c r="J96" s="28">
        <f t="shared" si="1"/>
        <v>3</v>
      </c>
    </row>
    <row r="97" spans="2:10" x14ac:dyDescent="0.25">
      <c r="B97" s="71" t="s">
        <v>154</v>
      </c>
      <c r="C97" s="25" t="s">
        <v>49</v>
      </c>
      <c r="D97" s="72"/>
      <c r="E97" s="72"/>
      <c r="F97" s="72"/>
      <c r="G97" s="72"/>
      <c r="H97" s="72">
        <v>3</v>
      </c>
      <c r="J97" s="28">
        <f t="shared" si="1"/>
        <v>3</v>
      </c>
    </row>
    <row r="98" spans="2:10" x14ac:dyDescent="0.25">
      <c r="B98" s="89" t="s">
        <v>155</v>
      </c>
      <c r="C98" s="85" t="s">
        <v>49</v>
      </c>
      <c r="D98" s="86"/>
      <c r="E98" s="86"/>
      <c r="F98" s="86">
        <v>1.5</v>
      </c>
      <c r="G98" s="86">
        <v>1.5</v>
      </c>
      <c r="H98" s="86"/>
      <c r="J98" s="28">
        <f t="shared" si="1"/>
        <v>3</v>
      </c>
    </row>
    <row r="99" spans="2:10" x14ac:dyDescent="0.25">
      <c r="B99" s="71" t="s">
        <v>156</v>
      </c>
      <c r="C99" s="25" t="s">
        <v>49</v>
      </c>
      <c r="D99" s="72"/>
      <c r="E99" s="72">
        <v>3</v>
      </c>
      <c r="F99" s="72"/>
      <c r="G99" s="72"/>
      <c r="H99" s="72" t="s">
        <v>69</v>
      </c>
      <c r="J99" s="28">
        <f t="shared" si="1"/>
        <v>3</v>
      </c>
    </row>
    <row r="100" spans="2:10" x14ac:dyDescent="0.25">
      <c r="B100" s="65" t="s">
        <v>157</v>
      </c>
      <c r="C100" s="66" t="s">
        <v>49</v>
      </c>
      <c r="D100" s="67"/>
      <c r="E100" s="67">
        <v>1</v>
      </c>
      <c r="F100" s="67"/>
      <c r="G100" s="67"/>
      <c r="H100" s="67"/>
      <c r="J100" s="28">
        <f t="shared" si="1"/>
        <v>1</v>
      </c>
    </row>
    <row r="101" spans="2:10" x14ac:dyDescent="0.25">
      <c r="B101" s="73" t="s">
        <v>15</v>
      </c>
      <c r="C101" s="25" t="s">
        <v>14</v>
      </c>
      <c r="D101" s="72"/>
      <c r="E101" s="72">
        <v>3</v>
      </c>
      <c r="F101" s="72"/>
      <c r="G101" s="72"/>
      <c r="H101" s="72"/>
      <c r="J101" s="28">
        <f t="shared" si="1"/>
        <v>3</v>
      </c>
    </row>
    <row r="102" spans="2:10" x14ac:dyDescent="0.25">
      <c r="B102" s="79" t="s">
        <v>158</v>
      </c>
      <c r="C102" s="66" t="s">
        <v>14</v>
      </c>
      <c r="D102" s="67"/>
      <c r="E102" s="67">
        <v>3</v>
      </c>
      <c r="F102" s="67"/>
      <c r="G102" s="67"/>
      <c r="H102" s="67"/>
      <c r="J102" s="28">
        <f t="shared" si="1"/>
        <v>3</v>
      </c>
    </row>
    <row r="103" spans="2:10" x14ac:dyDescent="0.25">
      <c r="B103" s="68" t="s">
        <v>159</v>
      </c>
      <c r="C103" s="83" t="s">
        <v>49</v>
      </c>
      <c r="D103" s="70"/>
      <c r="E103" s="70">
        <v>1</v>
      </c>
      <c r="F103" s="70"/>
      <c r="G103" s="70"/>
      <c r="H103" s="70"/>
      <c r="J103" s="28">
        <f t="shared" si="1"/>
        <v>1</v>
      </c>
    </row>
    <row r="104" spans="2:10" x14ac:dyDescent="0.25">
      <c r="B104" s="65" t="s">
        <v>160</v>
      </c>
      <c r="C104" s="66" t="s">
        <v>49</v>
      </c>
      <c r="D104" s="67"/>
      <c r="E104" s="67">
        <v>1</v>
      </c>
      <c r="F104" s="67"/>
      <c r="G104" s="67"/>
      <c r="H104" s="67" t="s">
        <v>69</v>
      </c>
      <c r="J104" s="28">
        <f t="shared" si="1"/>
        <v>1</v>
      </c>
    </row>
    <row r="105" spans="2:10" x14ac:dyDescent="0.25">
      <c r="B105" s="87" t="s">
        <v>161</v>
      </c>
      <c r="C105" s="83" t="s">
        <v>49</v>
      </c>
      <c r="D105" s="70"/>
      <c r="E105" s="70"/>
      <c r="F105" s="70">
        <v>1</v>
      </c>
      <c r="G105" s="70">
        <v>2</v>
      </c>
      <c r="H105" s="70" t="s">
        <v>69</v>
      </c>
      <c r="J105" s="28">
        <f t="shared" si="1"/>
        <v>3</v>
      </c>
    </row>
    <row r="106" spans="2:10" x14ac:dyDescent="0.25">
      <c r="B106" s="65" t="s">
        <v>162</v>
      </c>
      <c r="C106" s="66" t="s">
        <v>49</v>
      </c>
      <c r="D106" s="67" t="s">
        <v>69</v>
      </c>
      <c r="E106" s="67"/>
      <c r="F106" s="67"/>
      <c r="G106" s="67"/>
      <c r="H106" s="67">
        <v>2</v>
      </c>
      <c r="J106" s="28">
        <f t="shared" si="1"/>
        <v>2</v>
      </c>
    </row>
    <row r="107" spans="2:10" x14ac:dyDescent="0.25">
      <c r="B107" s="71" t="s">
        <v>163</v>
      </c>
      <c r="C107" s="25" t="s">
        <v>49</v>
      </c>
      <c r="D107" s="72">
        <v>2</v>
      </c>
      <c r="E107" s="72"/>
      <c r="F107" s="72"/>
      <c r="G107" s="72"/>
      <c r="H107" s="72" t="s">
        <v>69</v>
      </c>
      <c r="J107" s="28">
        <f t="shared" si="1"/>
        <v>2</v>
      </c>
    </row>
    <row r="108" spans="2:10" x14ac:dyDescent="0.25">
      <c r="B108" s="84" t="s">
        <v>164</v>
      </c>
      <c r="C108" s="91" t="s">
        <v>90</v>
      </c>
      <c r="D108" s="86"/>
      <c r="E108" s="86"/>
      <c r="F108" s="86">
        <v>2</v>
      </c>
      <c r="G108" s="86">
        <v>1</v>
      </c>
      <c r="H108" s="86"/>
      <c r="J108" s="28">
        <f t="shared" si="1"/>
        <v>3</v>
      </c>
    </row>
    <row r="109" spans="2:10" x14ac:dyDescent="0.25">
      <c r="B109" s="71" t="s">
        <v>165</v>
      </c>
      <c r="C109" s="25" t="s">
        <v>49</v>
      </c>
      <c r="D109" s="72"/>
      <c r="E109" s="72"/>
      <c r="F109" s="72">
        <v>1</v>
      </c>
      <c r="G109" s="72">
        <v>2</v>
      </c>
      <c r="H109" s="72"/>
      <c r="J109" s="28">
        <f t="shared" si="1"/>
        <v>3</v>
      </c>
    </row>
    <row r="110" spans="2:10" x14ac:dyDescent="0.25">
      <c r="B110" s="84" t="s">
        <v>16</v>
      </c>
      <c r="C110" s="85" t="s">
        <v>14</v>
      </c>
      <c r="D110" s="86" t="s">
        <v>69</v>
      </c>
      <c r="E110" s="86">
        <v>3</v>
      </c>
      <c r="F110" s="86"/>
      <c r="G110" s="86"/>
      <c r="H110" s="86"/>
      <c r="J110" s="28">
        <f t="shared" si="1"/>
        <v>3</v>
      </c>
    </row>
    <row r="111" spans="2:10" x14ac:dyDescent="0.25">
      <c r="B111" s="68" t="s">
        <v>25</v>
      </c>
      <c r="C111" s="83" t="s">
        <v>14</v>
      </c>
      <c r="D111" s="70"/>
      <c r="E111" s="70">
        <v>3</v>
      </c>
      <c r="F111" s="70"/>
      <c r="G111" s="70"/>
      <c r="H111" s="70"/>
      <c r="J111" s="28">
        <f t="shared" si="1"/>
        <v>3</v>
      </c>
    </row>
    <row r="112" spans="2:10" x14ac:dyDescent="0.25">
      <c r="B112" s="84" t="s">
        <v>48</v>
      </c>
      <c r="C112" s="91" t="s">
        <v>90</v>
      </c>
      <c r="D112" s="86"/>
      <c r="E112" s="86"/>
      <c r="F112" s="86">
        <v>2</v>
      </c>
      <c r="G112" s="86">
        <v>1</v>
      </c>
      <c r="H112" s="86"/>
      <c r="J112" s="28">
        <f t="shared" si="1"/>
        <v>3</v>
      </c>
    </row>
    <row r="113" spans="2:10" x14ac:dyDescent="0.25">
      <c r="B113" s="87" t="s">
        <v>166</v>
      </c>
      <c r="C113" s="83" t="s">
        <v>49</v>
      </c>
      <c r="D113" s="70"/>
      <c r="E113" s="70"/>
      <c r="F113" s="70">
        <v>3</v>
      </c>
      <c r="G113" s="70"/>
      <c r="H113" s="70"/>
      <c r="J113" s="28">
        <f t="shared" si="1"/>
        <v>3</v>
      </c>
    </row>
    <row r="114" spans="2:10" x14ac:dyDescent="0.25">
      <c r="B114" s="89" t="s">
        <v>167</v>
      </c>
      <c r="C114" s="85" t="s">
        <v>49</v>
      </c>
      <c r="D114" s="86"/>
      <c r="E114" s="86"/>
      <c r="F114" s="86">
        <v>1.5</v>
      </c>
      <c r="G114" s="86">
        <v>1.5</v>
      </c>
      <c r="H114" s="86"/>
      <c r="J114" s="28">
        <f t="shared" si="1"/>
        <v>3</v>
      </c>
    </row>
    <row r="115" spans="2:10" x14ac:dyDescent="0.25">
      <c r="B115" s="73" t="s">
        <v>168</v>
      </c>
      <c r="C115" s="81" t="s">
        <v>49</v>
      </c>
      <c r="D115" s="72"/>
      <c r="E115" s="72"/>
      <c r="F115" s="72">
        <v>1.5</v>
      </c>
      <c r="G115" s="72">
        <v>1.5</v>
      </c>
      <c r="H115" s="72"/>
      <c r="J115" s="28">
        <f t="shared" si="1"/>
        <v>3</v>
      </c>
    </row>
    <row r="116" spans="2:10" x14ac:dyDescent="0.25">
      <c r="B116" s="89" t="s">
        <v>169</v>
      </c>
      <c r="C116" s="85" t="s">
        <v>49</v>
      </c>
      <c r="D116" s="86"/>
      <c r="E116" s="86"/>
      <c r="F116" s="86">
        <v>2</v>
      </c>
      <c r="G116" s="86">
        <v>1</v>
      </c>
      <c r="H116" s="86"/>
    </row>
    <row r="117" spans="2:10" x14ac:dyDescent="0.25">
      <c r="B117" s="87" t="s">
        <v>170</v>
      </c>
      <c r="C117" s="83" t="s">
        <v>49</v>
      </c>
      <c r="D117" s="70"/>
      <c r="E117" s="70"/>
      <c r="F117" s="70">
        <v>2</v>
      </c>
      <c r="G117" s="70">
        <v>1</v>
      </c>
      <c r="H117" s="70"/>
      <c r="J117" s="28">
        <f t="shared" si="1"/>
        <v>3</v>
      </c>
    </row>
    <row r="118" spans="2:10" x14ac:dyDescent="0.25">
      <c r="B118" s="84" t="s">
        <v>171</v>
      </c>
      <c r="C118" s="91" t="s">
        <v>90</v>
      </c>
      <c r="D118" s="86"/>
      <c r="E118" s="86"/>
      <c r="F118" s="86">
        <v>3</v>
      </c>
      <c r="G118" s="86"/>
      <c r="H118" s="86"/>
      <c r="J118" s="28">
        <f t="shared" si="1"/>
        <v>3</v>
      </c>
    </row>
    <row r="119" spans="2:10" x14ac:dyDescent="0.25">
      <c r="B119" s="73" t="s">
        <v>172</v>
      </c>
      <c r="C119" s="78" t="s">
        <v>14</v>
      </c>
      <c r="D119" s="72">
        <v>4</v>
      </c>
      <c r="E119" s="72"/>
      <c r="F119" s="72"/>
      <c r="G119" s="72"/>
      <c r="H119" s="72"/>
      <c r="J119" s="28">
        <f t="shared" si="1"/>
        <v>4</v>
      </c>
    </row>
    <row r="120" spans="2:10" x14ac:dyDescent="0.25">
      <c r="B120" s="79" t="s">
        <v>173</v>
      </c>
      <c r="C120" s="80" t="s">
        <v>14</v>
      </c>
      <c r="D120" s="67">
        <v>4</v>
      </c>
      <c r="E120" s="67"/>
      <c r="F120" s="67"/>
      <c r="G120" s="67"/>
      <c r="H120" s="67"/>
      <c r="J120" s="28"/>
    </row>
    <row r="121" spans="2:10" x14ac:dyDescent="0.25">
      <c r="B121" s="52" t="s">
        <v>276</v>
      </c>
      <c r="C121" s="25" t="s">
        <v>49</v>
      </c>
      <c r="D121" s="72">
        <v>3</v>
      </c>
      <c r="E121" s="72"/>
      <c r="F121" s="72"/>
      <c r="G121" s="72"/>
      <c r="H121" s="72"/>
      <c r="J121" s="28">
        <f>SUM(D121:H121)</f>
        <v>3</v>
      </c>
    </row>
    <row r="122" spans="2:10" x14ac:dyDescent="0.25">
      <c r="B122" s="113" t="s">
        <v>273</v>
      </c>
      <c r="C122" s="66" t="s">
        <v>49</v>
      </c>
      <c r="D122" s="67">
        <v>3</v>
      </c>
      <c r="E122" s="67"/>
      <c r="F122" s="67"/>
      <c r="G122" s="67"/>
      <c r="H122" s="67"/>
      <c r="J122" s="28">
        <f>SUM(D122:H122)</f>
        <v>3</v>
      </c>
    </row>
    <row r="123" spans="2:10" x14ac:dyDescent="0.25">
      <c r="B123" s="76" t="s">
        <v>174</v>
      </c>
      <c r="C123" s="77" t="s">
        <v>49</v>
      </c>
      <c r="D123" s="72"/>
      <c r="E123" s="72"/>
      <c r="F123" s="72"/>
      <c r="G123" s="72"/>
      <c r="H123" s="72">
        <v>2</v>
      </c>
      <c r="J123" s="28">
        <f>SUM(D123:H123)</f>
        <v>2</v>
      </c>
    </row>
    <row r="124" spans="2:10" x14ac:dyDescent="0.25">
      <c r="B124" s="89" t="s">
        <v>175</v>
      </c>
      <c r="C124" s="85" t="s">
        <v>49</v>
      </c>
      <c r="D124" s="86"/>
      <c r="E124" s="86"/>
      <c r="F124" s="86">
        <v>2</v>
      </c>
      <c r="G124" s="86">
        <v>1</v>
      </c>
      <c r="H124" s="86"/>
    </row>
    <row r="125" spans="2:10" x14ac:dyDescent="0.25">
      <c r="B125" s="71" t="s">
        <v>176</v>
      </c>
      <c r="C125" s="25" t="s">
        <v>49</v>
      </c>
      <c r="D125" s="72"/>
      <c r="E125" s="72"/>
      <c r="F125" s="72">
        <v>2</v>
      </c>
      <c r="G125" s="72">
        <v>1</v>
      </c>
      <c r="H125" s="72"/>
      <c r="J125" s="28">
        <f>SUM(D125:H125)</f>
        <v>3</v>
      </c>
    </row>
    <row r="126" spans="2:10" x14ac:dyDescent="0.25">
      <c r="B126" s="79" t="s">
        <v>177</v>
      </c>
      <c r="C126" s="82" t="s">
        <v>49</v>
      </c>
      <c r="D126" s="67"/>
      <c r="E126" s="67"/>
      <c r="F126" s="67"/>
      <c r="G126" s="67"/>
      <c r="H126" s="67">
        <v>2</v>
      </c>
    </row>
    <row r="127" spans="2:10" x14ac:dyDescent="0.25">
      <c r="B127" s="92" t="s">
        <v>178</v>
      </c>
      <c r="C127" s="77" t="s">
        <v>49</v>
      </c>
      <c r="D127" s="93"/>
      <c r="E127" s="93"/>
      <c r="F127" s="93"/>
      <c r="G127" s="93"/>
      <c r="H127" s="93">
        <v>2</v>
      </c>
    </row>
    <row r="128" spans="2:10" x14ac:dyDescent="0.25">
      <c r="B128" s="65" t="s">
        <v>179</v>
      </c>
      <c r="C128" s="66" t="s">
        <v>49</v>
      </c>
      <c r="D128" s="67"/>
      <c r="E128" s="67"/>
      <c r="F128" s="67"/>
      <c r="G128" s="67"/>
      <c r="H128" s="67">
        <v>3</v>
      </c>
    </row>
    <row r="129" spans="2:8" x14ac:dyDescent="0.25">
      <c r="B129" s="71" t="s">
        <v>180</v>
      </c>
      <c r="C129" s="25" t="s">
        <v>49</v>
      </c>
      <c r="D129" s="72"/>
      <c r="E129" s="72"/>
      <c r="F129" s="72"/>
      <c r="G129" s="72"/>
      <c r="H129" s="72">
        <v>3</v>
      </c>
    </row>
    <row r="130" spans="2:8" x14ac:dyDescent="0.25">
      <c r="B130" s="84" t="s">
        <v>52</v>
      </c>
      <c r="C130" s="85" t="s">
        <v>49</v>
      </c>
      <c r="D130" s="86"/>
      <c r="E130" s="86"/>
      <c r="F130" s="86">
        <v>2</v>
      </c>
      <c r="G130" s="86">
        <v>1</v>
      </c>
      <c r="H130" s="86"/>
    </row>
    <row r="131" spans="2:8" x14ac:dyDescent="0.25">
      <c r="B131" s="71" t="s">
        <v>181</v>
      </c>
      <c r="C131" s="25" t="s">
        <v>49</v>
      </c>
      <c r="D131" s="72"/>
      <c r="E131" s="72"/>
      <c r="F131" s="72"/>
      <c r="G131" s="72">
        <v>2</v>
      </c>
      <c r="H131" s="72" t="s">
        <v>69</v>
      </c>
    </row>
    <row r="132" spans="2:8" x14ac:dyDescent="0.25">
      <c r="B132" s="65" t="s">
        <v>182</v>
      </c>
      <c r="C132" s="66" t="s">
        <v>49</v>
      </c>
      <c r="D132" s="67"/>
      <c r="E132" s="67"/>
      <c r="F132" s="67"/>
      <c r="G132" s="67"/>
      <c r="H132" s="67">
        <v>2</v>
      </c>
    </row>
    <row r="133" spans="2:8" x14ac:dyDescent="0.25">
      <c r="B133" s="68" t="s">
        <v>183</v>
      </c>
      <c r="C133" s="69" t="s">
        <v>90</v>
      </c>
      <c r="D133" s="70"/>
      <c r="E133" s="70"/>
      <c r="F133" s="70">
        <v>3</v>
      </c>
      <c r="G133" s="70"/>
      <c r="H133" s="70"/>
    </row>
    <row r="134" spans="2:8" x14ac:dyDescent="0.25">
      <c r="B134" s="89" t="s">
        <v>184</v>
      </c>
      <c r="C134" s="85" t="s">
        <v>49</v>
      </c>
      <c r="D134" s="86"/>
      <c r="E134" s="86"/>
      <c r="F134" s="86">
        <v>3</v>
      </c>
      <c r="G134" s="86"/>
      <c r="H134" s="86"/>
    </row>
    <row r="135" spans="2:8" x14ac:dyDescent="0.25">
      <c r="B135" s="87" t="s">
        <v>185</v>
      </c>
      <c r="C135" s="83" t="s">
        <v>49</v>
      </c>
      <c r="D135" s="70"/>
      <c r="E135" s="70"/>
      <c r="F135" s="70">
        <v>1</v>
      </c>
      <c r="G135" s="70">
        <v>2</v>
      </c>
      <c r="H135" s="70"/>
    </row>
    <row r="136" spans="2:8" x14ac:dyDescent="0.25">
      <c r="B136" s="65" t="s">
        <v>186</v>
      </c>
      <c r="C136" s="66" t="s">
        <v>49</v>
      </c>
      <c r="D136" s="67"/>
      <c r="E136" s="67"/>
      <c r="F136" s="67">
        <v>1</v>
      </c>
      <c r="G136" s="67">
        <v>2</v>
      </c>
      <c r="H136" s="67" t="s">
        <v>69</v>
      </c>
    </row>
    <row r="137" spans="2:8" x14ac:dyDescent="0.25">
      <c r="B137" s="73" t="s">
        <v>188</v>
      </c>
      <c r="C137" s="25" t="s">
        <v>14</v>
      </c>
      <c r="D137" s="72"/>
      <c r="E137" s="72"/>
      <c r="F137" s="72">
        <v>0.5</v>
      </c>
      <c r="G137" s="72">
        <v>0.5</v>
      </c>
      <c r="H137" s="72"/>
    </row>
    <row r="138" spans="2:8" x14ac:dyDescent="0.25">
      <c r="B138" s="79" t="s">
        <v>29</v>
      </c>
      <c r="C138" s="66" t="s">
        <v>14</v>
      </c>
      <c r="D138" s="67"/>
      <c r="E138" s="67"/>
      <c r="F138" s="67">
        <v>0.5</v>
      </c>
      <c r="G138" s="67">
        <v>0.5</v>
      </c>
      <c r="H138" s="67"/>
    </row>
    <row r="139" spans="2:8" x14ac:dyDescent="0.25">
      <c r="B139" s="68" t="s">
        <v>32</v>
      </c>
      <c r="C139" s="83" t="s">
        <v>14</v>
      </c>
      <c r="D139" s="70">
        <v>0.5</v>
      </c>
      <c r="E139" s="70"/>
      <c r="F139" s="70">
        <v>1.5</v>
      </c>
      <c r="G139" s="70">
        <v>1</v>
      </c>
      <c r="H139" s="72"/>
    </row>
    <row r="140" spans="2:8" x14ac:dyDescent="0.25">
      <c r="B140" s="79" t="s">
        <v>300</v>
      </c>
      <c r="C140" s="80" t="s">
        <v>49</v>
      </c>
      <c r="D140" s="67"/>
      <c r="E140" s="67"/>
      <c r="F140" s="67">
        <v>0.7</v>
      </c>
      <c r="G140" s="67">
        <v>0.3</v>
      </c>
      <c r="H140" s="67"/>
    </row>
    <row r="141" spans="2:8" x14ac:dyDescent="0.25">
      <c r="B141" s="68" t="s">
        <v>38</v>
      </c>
      <c r="C141" s="83" t="s">
        <v>14</v>
      </c>
      <c r="D141" s="70">
        <v>0.5</v>
      </c>
      <c r="E141" s="70"/>
      <c r="F141" s="70">
        <v>1.5</v>
      </c>
      <c r="G141" s="70">
        <v>1</v>
      </c>
      <c r="H141" s="72"/>
    </row>
    <row r="142" spans="2:8" x14ac:dyDescent="0.25">
      <c r="B142" s="84" t="s">
        <v>33</v>
      </c>
      <c r="C142" s="85" t="s">
        <v>14</v>
      </c>
      <c r="D142" s="86"/>
      <c r="E142" s="86"/>
      <c r="F142" s="86">
        <v>0.3</v>
      </c>
      <c r="G142" s="86">
        <v>0.7</v>
      </c>
      <c r="H142" s="86"/>
    </row>
    <row r="143" spans="2:8" x14ac:dyDescent="0.25">
      <c r="B143" s="73" t="s">
        <v>248</v>
      </c>
      <c r="C143" s="25" t="s">
        <v>14</v>
      </c>
      <c r="D143" s="72"/>
      <c r="E143" s="72"/>
      <c r="F143" s="72">
        <v>0.3</v>
      </c>
      <c r="G143" s="72">
        <v>0.7</v>
      </c>
      <c r="H143" s="72"/>
    </row>
    <row r="144" spans="2:8" x14ac:dyDescent="0.25">
      <c r="B144" s="84" t="s">
        <v>189</v>
      </c>
      <c r="C144" s="85" t="s">
        <v>14</v>
      </c>
      <c r="D144" s="86"/>
      <c r="E144" s="86"/>
      <c r="F144" s="86">
        <v>0.25</v>
      </c>
      <c r="G144" s="86">
        <v>0.75</v>
      </c>
      <c r="H144" s="86"/>
    </row>
    <row r="145" spans="2:8" x14ac:dyDescent="0.25">
      <c r="B145" s="68" t="s">
        <v>190</v>
      </c>
      <c r="C145" s="83" t="s">
        <v>14</v>
      </c>
      <c r="D145" s="70"/>
      <c r="E145" s="70"/>
      <c r="F145" s="70">
        <v>0.25</v>
      </c>
      <c r="G145" s="70">
        <v>0.75</v>
      </c>
      <c r="H145" s="70"/>
    </row>
    <row r="146" spans="2:8" x14ac:dyDescent="0.25">
      <c r="B146" s="84" t="s">
        <v>45</v>
      </c>
      <c r="C146" s="85" t="s">
        <v>14</v>
      </c>
      <c r="D146" s="86"/>
      <c r="E146" s="86"/>
      <c r="F146" s="86">
        <v>0.25</v>
      </c>
      <c r="G146" s="86">
        <v>0.75</v>
      </c>
      <c r="H146" s="86"/>
    </row>
    <row r="147" spans="2:8" x14ac:dyDescent="0.25">
      <c r="B147" s="68" t="s">
        <v>191</v>
      </c>
      <c r="C147" s="83" t="s">
        <v>14</v>
      </c>
      <c r="D147" s="70"/>
      <c r="E147" s="70"/>
      <c r="F147" s="70">
        <v>0.25</v>
      </c>
      <c r="G147" s="70">
        <v>0.75</v>
      </c>
      <c r="H147" s="70"/>
    </row>
    <row r="148" spans="2:8" x14ac:dyDescent="0.25">
      <c r="B148" s="84" t="s">
        <v>192</v>
      </c>
      <c r="C148" s="85" t="s">
        <v>14</v>
      </c>
      <c r="D148" s="86"/>
      <c r="E148" s="86"/>
      <c r="F148" s="86">
        <v>0.25</v>
      </c>
      <c r="G148" s="86">
        <v>0.75</v>
      </c>
      <c r="H148" s="86"/>
    </row>
    <row r="149" spans="2:8" x14ac:dyDescent="0.25">
      <c r="B149" s="68" t="s">
        <v>193</v>
      </c>
      <c r="C149" s="83" t="s">
        <v>14</v>
      </c>
      <c r="D149" s="70"/>
      <c r="E149" s="70"/>
      <c r="F149" s="70">
        <v>0.25</v>
      </c>
      <c r="G149" s="70">
        <v>0.75</v>
      </c>
      <c r="H149" s="70"/>
    </row>
    <row r="150" spans="2:8" x14ac:dyDescent="0.25">
      <c r="B150" s="84" t="s">
        <v>194</v>
      </c>
      <c r="C150" s="85" t="s">
        <v>14</v>
      </c>
      <c r="D150" s="86"/>
      <c r="E150" s="86"/>
      <c r="F150" s="86">
        <v>0.25</v>
      </c>
      <c r="G150" s="86">
        <v>0.75</v>
      </c>
      <c r="H150" s="86"/>
    </row>
    <row r="151" spans="2:8" x14ac:dyDescent="0.25">
      <c r="B151" s="68" t="s">
        <v>195</v>
      </c>
      <c r="C151" s="83" t="s">
        <v>14</v>
      </c>
      <c r="D151" s="70"/>
      <c r="E151" s="70"/>
      <c r="F151" s="70">
        <v>0.25</v>
      </c>
      <c r="G151" s="70">
        <v>0.75</v>
      </c>
      <c r="H151" s="70"/>
    </row>
    <row r="152" spans="2:8" x14ac:dyDescent="0.25">
      <c r="B152" s="84" t="s">
        <v>196</v>
      </c>
      <c r="C152" s="85" t="s">
        <v>14</v>
      </c>
      <c r="D152" s="86"/>
      <c r="E152" s="86"/>
      <c r="F152" s="86">
        <v>0.25</v>
      </c>
      <c r="G152" s="86">
        <v>0.75</v>
      </c>
      <c r="H152" s="86"/>
    </row>
    <row r="153" spans="2:8" x14ac:dyDescent="0.25">
      <c r="B153" s="68" t="s">
        <v>197</v>
      </c>
      <c r="C153" s="83" t="s">
        <v>14</v>
      </c>
      <c r="D153" s="70"/>
      <c r="E153" s="70"/>
      <c r="F153" s="70">
        <v>0.25</v>
      </c>
      <c r="G153" s="70">
        <v>0.75</v>
      </c>
      <c r="H153" s="70"/>
    </row>
    <row r="154" spans="2:8" x14ac:dyDescent="0.25">
      <c r="B154" s="84" t="s">
        <v>198</v>
      </c>
      <c r="C154" s="85" t="s">
        <v>14</v>
      </c>
      <c r="D154" s="86"/>
      <c r="E154" s="86"/>
      <c r="F154" s="86">
        <v>0.25</v>
      </c>
      <c r="G154" s="86">
        <v>0.75</v>
      </c>
      <c r="H154" s="86"/>
    </row>
    <row r="155" spans="2:8" x14ac:dyDescent="0.25">
      <c r="B155" s="87" t="s">
        <v>199</v>
      </c>
      <c r="C155" s="83" t="s">
        <v>49</v>
      </c>
      <c r="D155" s="70"/>
      <c r="E155" s="70"/>
      <c r="F155" s="70">
        <v>0.25</v>
      </c>
      <c r="G155" s="70">
        <v>0.75</v>
      </c>
      <c r="H155" s="70"/>
    </row>
    <row r="156" spans="2:8" x14ac:dyDescent="0.25">
      <c r="B156" s="84" t="s">
        <v>301</v>
      </c>
      <c r="C156" s="85" t="s">
        <v>14</v>
      </c>
      <c r="D156" s="86">
        <v>0.5</v>
      </c>
      <c r="E156" s="86"/>
      <c r="F156" s="86">
        <v>1.5</v>
      </c>
      <c r="G156" s="86">
        <v>1</v>
      </c>
      <c r="H156" s="67"/>
    </row>
    <row r="157" spans="2:8" x14ac:dyDescent="0.25">
      <c r="B157" s="68" t="s">
        <v>40</v>
      </c>
      <c r="C157" s="83" t="s">
        <v>14</v>
      </c>
      <c r="D157" s="70">
        <v>0.5</v>
      </c>
      <c r="E157" s="70">
        <v>0.5</v>
      </c>
      <c r="F157" s="70">
        <v>2</v>
      </c>
      <c r="G157" s="70"/>
      <c r="H157" s="72"/>
    </row>
    <row r="158" spans="2:8" x14ac:dyDescent="0.25">
      <c r="B158" s="84" t="s">
        <v>200</v>
      </c>
      <c r="C158" s="91" t="s">
        <v>90</v>
      </c>
      <c r="D158" s="86">
        <v>0.5</v>
      </c>
      <c r="E158" s="86">
        <v>0.5</v>
      </c>
      <c r="F158" s="86">
        <v>2</v>
      </c>
      <c r="G158" s="86"/>
      <c r="H158" s="67"/>
    </row>
    <row r="159" spans="2:8" x14ac:dyDescent="0.25">
      <c r="B159" s="68" t="s">
        <v>201</v>
      </c>
      <c r="C159" s="83" t="s">
        <v>14</v>
      </c>
      <c r="D159" s="70"/>
      <c r="E159" s="70">
        <v>1</v>
      </c>
      <c r="F159" s="70"/>
      <c r="G159" s="70"/>
      <c r="H159" s="70"/>
    </row>
    <row r="160" spans="2:8" x14ac:dyDescent="0.25">
      <c r="B160" s="84" t="s">
        <v>202</v>
      </c>
      <c r="C160" s="85" t="s">
        <v>14</v>
      </c>
      <c r="D160" s="86"/>
      <c r="E160" s="86">
        <v>1</v>
      </c>
      <c r="F160" s="86"/>
      <c r="G160" s="86"/>
      <c r="H160" s="86"/>
    </row>
    <row r="161" spans="2:8" x14ac:dyDescent="0.25">
      <c r="B161" s="73" t="s">
        <v>50</v>
      </c>
      <c r="C161" s="78" t="s">
        <v>90</v>
      </c>
      <c r="D161" s="72"/>
      <c r="E161" s="72"/>
      <c r="F161" s="72">
        <v>3</v>
      </c>
      <c r="G161" s="72"/>
      <c r="H161" s="72"/>
    </row>
    <row r="162" spans="2:8" x14ac:dyDescent="0.25">
      <c r="B162" s="65" t="s">
        <v>203</v>
      </c>
      <c r="C162" s="66" t="s">
        <v>49</v>
      </c>
      <c r="D162" s="67"/>
      <c r="E162" s="67"/>
      <c r="F162" s="67"/>
      <c r="G162" s="67"/>
      <c r="H162" s="67">
        <v>3</v>
      </c>
    </row>
    <row r="163" spans="2:8" x14ac:dyDescent="0.25">
      <c r="B163" s="71" t="s">
        <v>204</v>
      </c>
      <c r="C163" s="25" t="s">
        <v>49</v>
      </c>
      <c r="D163" s="72"/>
      <c r="E163" s="72"/>
      <c r="F163" s="72">
        <v>1</v>
      </c>
      <c r="G163" s="72">
        <v>1</v>
      </c>
      <c r="H163" s="72">
        <v>1</v>
      </c>
    </row>
    <row r="164" spans="2:8" x14ac:dyDescent="0.25">
      <c r="B164" s="65" t="s">
        <v>205</v>
      </c>
      <c r="C164" s="66" t="s">
        <v>49</v>
      </c>
      <c r="D164" s="67"/>
      <c r="E164" s="67"/>
      <c r="F164" s="67">
        <v>2</v>
      </c>
      <c r="G164" s="67">
        <v>2</v>
      </c>
      <c r="H164" s="67">
        <v>2</v>
      </c>
    </row>
    <row r="165" spans="2:8" x14ac:dyDescent="0.25">
      <c r="B165" s="71" t="s">
        <v>206</v>
      </c>
      <c r="C165" s="25" t="s">
        <v>49</v>
      </c>
      <c r="D165" s="72"/>
      <c r="E165" s="72"/>
      <c r="F165" s="72">
        <v>3</v>
      </c>
      <c r="G165" s="72">
        <v>3</v>
      </c>
      <c r="H165" s="72">
        <v>3</v>
      </c>
    </row>
    <row r="166" spans="2:8" x14ac:dyDescent="0.25">
      <c r="B166" s="65" t="s">
        <v>207</v>
      </c>
      <c r="C166" s="66" t="s">
        <v>49</v>
      </c>
      <c r="D166" s="67"/>
      <c r="E166" s="67"/>
      <c r="F166" s="67">
        <v>1</v>
      </c>
      <c r="G166" s="67">
        <v>1</v>
      </c>
      <c r="H166" s="67">
        <v>1</v>
      </c>
    </row>
    <row r="167" spans="2:8" x14ac:dyDescent="0.25">
      <c r="B167" s="71" t="s">
        <v>208</v>
      </c>
      <c r="C167" s="25" t="s">
        <v>49</v>
      </c>
      <c r="D167" s="72"/>
      <c r="E167" s="72"/>
      <c r="F167" s="72">
        <v>2</v>
      </c>
      <c r="G167" s="72">
        <v>2</v>
      </c>
      <c r="H167" s="72">
        <v>2</v>
      </c>
    </row>
    <row r="168" spans="2:8" x14ac:dyDescent="0.25">
      <c r="B168" s="65" t="s">
        <v>209</v>
      </c>
      <c r="C168" s="66" t="s">
        <v>49</v>
      </c>
      <c r="D168" s="67"/>
      <c r="E168" s="67"/>
      <c r="F168" s="67">
        <v>3</v>
      </c>
      <c r="G168" s="67">
        <v>3</v>
      </c>
      <c r="H168" s="67">
        <v>3</v>
      </c>
    </row>
    <row r="169" spans="2:8" x14ac:dyDescent="0.25">
      <c r="B169" s="71" t="s">
        <v>210</v>
      </c>
      <c r="C169" s="25" t="s">
        <v>49</v>
      </c>
      <c r="D169" s="72"/>
      <c r="E169" s="72"/>
      <c r="F169" s="72">
        <v>1.5</v>
      </c>
      <c r="G169" s="72">
        <v>1.5</v>
      </c>
      <c r="H169" s="72"/>
    </row>
    <row r="170" spans="2:8" x14ac:dyDescent="0.25">
      <c r="B170" s="94" t="s">
        <v>211</v>
      </c>
      <c r="C170" s="75" t="s">
        <v>49</v>
      </c>
      <c r="D170" s="95"/>
      <c r="E170" s="95"/>
      <c r="F170" s="95">
        <v>1.5</v>
      </c>
      <c r="G170" s="95">
        <v>1.5</v>
      </c>
      <c r="H170" s="95"/>
    </row>
    <row r="171" spans="2:8" x14ac:dyDescent="0.25">
      <c r="B171" s="71" t="s">
        <v>212</v>
      </c>
      <c r="C171" s="25" t="s">
        <v>49</v>
      </c>
      <c r="D171" s="72"/>
      <c r="E171" s="72"/>
      <c r="F171" s="72"/>
      <c r="G171" s="72"/>
      <c r="H171" s="72">
        <v>1</v>
      </c>
    </row>
    <row r="172" spans="2:8" x14ac:dyDescent="0.25">
      <c r="B172" s="79" t="s">
        <v>26</v>
      </c>
      <c r="C172" s="66" t="s">
        <v>14</v>
      </c>
      <c r="D172" s="67"/>
      <c r="E172" s="67"/>
      <c r="F172" s="67">
        <v>0.5</v>
      </c>
      <c r="G172" s="67">
        <v>2.5</v>
      </c>
      <c r="H172" s="67"/>
    </row>
    <row r="173" spans="2:8" x14ac:dyDescent="0.25">
      <c r="B173" s="73" t="s">
        <v>27</v>
      </c>
      <c r="C173" s="25" t="s">
        <v>14</v>
      </c>
      <c r="D173" s="72"/>
      <c r="E173" s="72"/>
      <c r="F173" s="72"/>
      <c r="G173" s="72">
        <v>1</v>
      </c>
      <c r="H173" s="72"/>
    </row>
    <row r="174" spans="2:8" x14ac:dyDescent="0.25">
      <c r="B174" s="65" t="s">
        <v>213</v>
      </c>
      <c r="C174" s="66" t="s">
        <v>49</v>
      </c>
      <c r="D174" s="67">
        <v>1.25</v>
      </c>
      <c r="E174" s="67"/>
      <c r="F174" s="67">
        <v>1.5</v>
      </c>
      <c r="G174" s="67">
        <v>0.25</v>
      </c>
      <c r="H174" s="67"/>
    </row>
    <row r="175" spans="2:8" x14ac:dyDescent="0.25">
      <c r="B175" s="73" t="s">
        <v>214</v>
      </c>
      <c r="C175" s="78" t="s">
        <v>49</v>
      </c>
      <c r="D175" s="72"/>
      <c r="E175" s="72"/>
      <c r="F175" s="72">
        <v>3</v>
      </c>
      <c r="G175" s="72"/>
      <c r="H175" s="72"/>
    </row>
    <row r="176" spans="2:8" x14ac:dyDescent="0.25">
      <c r="B176" s="90" t="s">
        <v>215</v>
      </c>
      <c r="C176" s="66" t="s">
        <v>49</v>
      </c>
      <c r="D176" s="67"/>
      <c r="E176" s="67"/>
      <c r="F176" s="67"/>
      <c r="G176" s="67"/>
      <c r="H176" s="67">
        <v>2</v>
      </c>
    </row>
    <row r="177" spans="2:8" x14ac:dyDescent="0.25">
      <c r="B177" s="87" t="s">
        <v>216</v>
      </c>
      <c r="C177" s="83" t="s">
        <v>49</v>
      </c>
      <c r="D177" s="70"/>
      <c r="E177" s="70"/>
      <c r="F177" s="70">
        <v>2</v>
      </c>
      <c r="G177" s="70">
        <v>1</v>
      </c>
      <c r="H177" s="70"/>
    </row>
    <row r="178" spans="2:8" x14ac:dyDescent="0.25">
      <c r="B178" s="79" t="s">
        <v>217</v>
      </c>
      <c r="C178" s="66" t="s">
        <v>14</v>
      </c>
      <c r="D178" s="67">
        <v>3</v>
      </c>
      <c r="E178" s="67"/>
      <c r="F178" s="67"/>
      <c r="G178" s="67"/>
      <c r="H178" s="67"/>
    </row>
    <row r="179" spans="2:8" x14ac:dyDescent="0.25">
      <c r="B179" s="68" t="s">
        <v>218</v>
      </c>
      <c r="C179" s="69" t="s">
        <v>49</v>
      </c>
      <c r="D179" s="70"/>
      <c r="E179" s="70" t="s">
        <v>69</v>
      </c>
      <c r="F179" s="70">
        <v>3</v>
      </c>
      <c r="G179" s="70"/>
      <c r="H179" s="70"/>
    </row>
    <row r="180" spans="2:8" x14ac:dyDescent="0.25">
      <c r="B180" s="89" t="s">
        <v>219</v>
      </c>
      <c r="C180" s="85" t="s">
        <v>49</v>
      </c>
      <c r="D180" s="86"/>
      <c r="E180" s="86"/>
      <c r="F180" s="86">
        <v>1.5</v>
      </c>
      <c r="G180" s="86"/>
      <c r="H180" s="86">
        <v>1.5</v>
      </c>
    </row>
    <row r="181" spans="2:8" x14ac:dyDescent="0.25">
      <c r="B181" s="87" t="s">
        <v>220</v>
      </c>
      <c r="C181" s="83" t="s">
        <v>49</v>
      </c>
      <c r="D181" s="70"/>
      <c r="E181" s="70"/>
      <c r="F181" s="70">
        <v>1.5</v>
      </c>
      <c r="G181" s="70"/>
      <c r="H181" s="70">
        <v>1.5</v>
      </c>
    </row>
    <row r="182" spans="2:8" x14ac:dyDescent="0.25">
      <c r="B182" s="79" t="s">
        <v>44</v>
      </c>
      <c r="C182" s="66" t="s">
        <v>14</v>
      </c>
      <c r="D182" s="67">
        <v>3</v>
      </c>
      <c r="E182" s="67"/>
      <c r="F182" s="67"/>
      <c r="G182" s="67"/>
      <c r="H182" s="67"/>
    </row>
    <row r="183" spans="2:8" x14ac:dyDescent="0.25">
      <c r="B183" s="73" t="s">
        <v>221</v>
      </c>
      <c r="C183" s="78" t="s">
        <v>14</v>
      </c>
      <c r="D183" s="72"/>
      <c r="E183" s="72"/>
      <c r="F183" s="72"/>
      <c r="G183" s="72"/>
      <c r="H183" s="72">
        <v>2</v>
      </c>
    </row>
    <row r="184" spans="2:8" x14ac:dyDescent="0.25">
      <c r="B184" s="65" t="s">
        <v>222</v>
      </c>
      <c r="C184" s="66" t="s">
        <v>49</v>
      </c>
      <c r="D184" s="67">
        <v>1.5</v>
      </c>
      <c r="E184" s="67"/>
      <c r="F184" s="67">
        <v>1.5</v>
      </c>
      <c r="G184" s="67"/>
      <c r="H184" s="67"/>
    </row>
    <row r="185" spans="2:8" x14ac:dyDescent="0.25">
      <c r="B185" s="71" t="s">
        <v>223</v>
      </c>
      <c r="C185" s="25" t="s">
        <v>49</v>
      </c>
      <c r="D185" s="72"/>
      <c r="E185" s="72"/>
      <c r="F185" s="72">
        <v>0.5</v>
      </c>
      <c r="G185" s="72">
        <v>2</v>
      </c>
      <c r="H185" s="72">
        <v>0.5</v>
      </c>
    </row>
    <row r="186" spans="2:8" x14ac:dyDescent="0.25">
      <c r="B186" s="65" t="s">
        <v>224</v>
      </c>
      <c r="C186" s="66" t="s">
        <v>49</v>
      </c>
      <c r="D186" s="67"/>
      <c r="E186" s="67"/>
      <c r="F186" s="67"/>
      <c r="G186" s="67"/>
      <c r="H186" s="67">
        <v>2</v>
      </c>
    </row>
    <row r="187" spans="2:8" x14ac:dyDescent="0.25">
      <c r="B187" s="71" t="s">
        <v>225</v>
      </c>
      <c r="C187" s="25" t="s">
        <v>49</v>
      </c>
      <c r="D187" s="72"/>
      <c r="E187" s="72"/>
      <c r="F187" s="72">
        <v>1</v>
      </c>
      <c r="G187" s="72">
        <v>2</v>
      </c>
      <c r="H187" s="72"/>
    </row>
    <row r="188" spans="2:8" x14ac:dyDescent="0.25">
      <c r="B188" s="84" t="s">
        <v>226</v>
      </c>
      <c r="C188" s="91" t="s">
        <v>90</v>
      </c>
      <c r="D188" s="86"/>
      <c r="E188" s="86"/>
      <c r="F188" s="86">
        <v>2</v>
      </c>
      <c r="G188" s="86">
        <v>1</v>
      </c>
      <c r="H188" s="86"/>
    </row>
    <row r="189" spans="2:8" x14ac:dyDescent="0.25">
      <c r="B189" s="71" t="s">
        <v>227</v>
      </c>
      <c r="C189" s="25" t="s">
        <v>49</v>
      </c>
      <c r="D189" s="72"/>
      <c r="E189" s="72"/>
      <c r="F189" s="72"/>
      <c r="G189" s="72">
        <v>1</v>
      </c>
      <c r="H189" s="72"/>
    </row>
    <row r="190" spans="2:8" x14ac:dyDescent="0.25">
      <c r="B190" s="84" t="s">
        <v>17</v>
      </c>
      <c r="C190" s="85" t="s">
        <v>14</v>
      </c>
      <c r="D190" s="86"/>
      <c r="E190" s="86"/>
      <c r="F190" s="86">
        <v>1.5</v>
      </c>
      <c r="G190" s="86">
        <v>1.5</v>
      </c>
      <c r="H190" s="86"/>
    </row>
    <row r="191" spans="2:8" x14ac:dyDescent="0.25">
      <c r="B191" s="73" t="s">
        <v>18</v>
      </c>
      <c r="C191" s="25" t="s">
        <v>14</v>
      </c>
      <c r="D191" s="72" t="s">
        <v>69</v>
      </c>
      <c r="E191" s="72"/>
      <c r="F191" s="72"/>
      <c r="G191" s="72">
        <v>1</v>
      </c>
      <c r="H191" s="72"/>
    </row>
    <row r="192" spans="2:8" x14ac:dyDescent="0.25">
      <c r="B192" s="96" t="s">
        <v>109</v>
      </c>
      <c r="C192" s="97" t="s">
        <v>14</v>
      </c>
      <c r="D192" s="98"/>
      <c r="E192" s="98"/>
      <c r="F192" s="98">
        <v>0.5</v>
      </c>
      <c r="G192" s="98">
        <v>0.5</v>
      </c>
      <c r="H192" s="98"/>
    </row>
    <row r="193" spans="2:8" x14ac:dyDescent="0.25">
      <c r="B193" s="99" t="s">
        <v>302</v>
      </c>
      <c r="C193" s="100" t="s">
        <v>49</v>
      </c>
      <c r="D193" s="101"/>
      <c r="E193" s="101"/>
      <c r="F193" s="101"/>
      <c r="G193" s="101"/>
      <c r="H193" s="101">
        <v>2</v>
      </c>
    </row>
    <row r="194" spans="2:8" x14ac:dyDescent="0.25">
      <c r="B194" s="102" t="s">
        <v>303</v>
      </c>
      <c r="C194" s="103" t="s">
        <v>49</v>
      </c>
      <c r="D194" s="98"/>
      <c r="E194" s="98"/>
      <c r="F194" s="98"/>
      <c r="G194" s="98"/>
      <c r="H194" s="98">
        <v>3</v>
      </c>
    </row>
    <row r="195" spans="2:8" x14ac:dyDescent="0.25">
      <c r="B195" s="99" t="s">
        <v>304</v>
      </c>
      <c r="C195" s="100" t="s">
        <v>49</v>
      </c>
      <c r="D195" s="101"/>
      <c r="E195" s="101"/>
      <c r="F195" s="101"/>
      <c r="G195" s="101"/>
      <c r="H195" s="101">
        <v>2</v>
      </c>
    </row>
    <row r="196" spans="2:8" x14ac:dyDescent="0.25">
      <c r="B196" s="102" t="s">
        <v>305</v>
      </c>
      <c r="C196" s="103" t="s">
        <v>49</v>
      </c>
      <c r="D196" s="98"/>
      <c r="E196" s="98"/>
      <c r="F196" s="98"/>
      <c r="G196" s="98"/>
      <c r="H196" s="98">
        <v>2</v>
      </c>
    </row>
    <row r="197" spans="2:8" x14ac:dyDescent="0.25">
      <c r="B197" s="104" t="s">
        <v>306</v>
      </c>
      <c r="C197" s="105" t="s">
        <v>49</v>
      </c>
      <c r="D197" s="101">
        <v>1</v>
      </c>
      <c r="E197" s="101"/>
      <c r="F197" s="101"/>
      <c r="G197" s="101"/>
      <c r="H197" s="101"/>
    </row>
    <row r="198" spans="2:8" x14ac:dyDescent="0.25">
      <c r="B198" s="102" t="s">
        <v>307</v>
      </c>
      <c r="C198" s="103" t="s">
        <v>49</v>
      </c>
      <c r="D198" s="98"/>
      <c r="E198" s="98"/>
      <c r="F198" s="98">
        <v>0.7</v>
      </c>
      <c r="G198" s="98">
        <v>0.3</v>
      </c>
      <c r="H198" s="98"/>
    </row>
    <row r="199" spans="2:8" x14ac:dyDescent="0.25">
      <c r="B199" s="99" t="s">
        <v>308</v>
      </c>
      <c r="C199" s="100" t="s">
        <v>49</v>
      </c>
      <c r="D199" s="101"/>
      <c r="E199" s="101"/>
      <c r="F199" s="101">
        <v>0.5</v>
      </c>
      <c r="G199" s="101">
        <v>0.5</v>
      </c>
      <c r="H199" s="101"/>
    </row>
    <row r="200" spans="2:8" x14ac:dyDescent="0.25">
      <c r="B200" s="102" t="s">
        <v>309</v>
      </c>
      <c r="C200" s="103" t="s">
        <v>49</v>
      </c>
      <c r="D200" s="98">
        <v>1</v>
      </c>
      <c r="E200" s="98">
        <v>1</v>
      </c>
      <c r="F200" s="98">
        <v>1</v>
      </c>
      <c r="G200" s="98"/>
      <c r="H200" s="98"/>
    </row>
    <row r="201" spans="2:8" x14ac:dyDescent="0.25">
      <c r="B201" s="99" t="s">
        <v>310</v>
      </c>
      <c r="C201" s="100" t="s">
        <v>49</v>
      </c>
      <c r="D201" s="101"/>
      <c r="E201" s="101"/>
      <c r="F201" s="101"/>
      <c r="G201" s="101"/>
      <c r="H201" s="101">
        <v>3</v>
      </c>
    </row>
    <row r="202" spans="2:8" x14ac:dyDescent="0.25">
      <c r="B202" s="102" t="s">
        <v>311</v>
      </c>
      <c r="C202" s="103" t="s">
        <v>49</v>
      </c>
      <c r="D202" s="98"/>
      <c r="E202" s="98"/>
      <c r="F202" s="98"/>
      <c r="G202" s="98"/>
      <c r="H202" s="98">
        <v>3</v>
      </c>
    </row>
    <row r="203" spans="2:8" x14ac:dyDescent="0.25">
      <c r="B203" s="99" t="s">
        <v>312</v>
      </c>
      <c r="C203" s="100" t="s">
        <v>49</v>
      </c>
      <c r="D203" s="101"/>
      <c r="E203" s="101">
        <v>3</v>
      </c>
      <c r="F203" s="101"/>
      <c r="G203" s="101"/>
      <c r="H203" s="101"/>
    </row>
    <row r="204" spans="2:8" x14ac:dyDescent="0.25">
      <c r="B204" s="102" t="s">
        <v>313</v>
      </c>
      <c r="C204" s="103" t="s">
        <v>49</v>
      </c>
      <c r="D204" s="98"/>
      <c r="E204" s="98">
        <v>1</v>
      </c>
      <c r="F204" s="98">
        <v>1</v>
      </c>
      <c r="G204" s="98">
        <v>1</v>
      </c>
      <c r="H204" s="98"/>
    </row>
    <row r="205" spans="2:8" x14ac:dyDescent="0.25">
      <c r="B205" s="104" t="s">
        <v>314</v>
      </c>
      <c r="C205" s="106" t="s">
        <v>49</v>
      </c>
      <c r="D205" s="101"/>
      <c r="E205" s="101"/>
      <c r="F205" s="101"/>
      <c r="G205" s="101"/>
      <c r="H205" s="101">
        <v>2</v>
      </c>
    </row>
    <row r="206" spans="2:8" x14ac:dyDescent="0.25">
      <c r="B206" s="96" t="s">
        <v>315</v>
      </c>
      <c r="C206" s="97" t="s">
        <v>49</v>
      </c>
      <c r="D206" s="98"/>
      <c r="E206" s="98"/>
      <c r="F206" s="98"/>
      <c r="G206" s="98"/>
      <c r="H206" s="98">
        <v>2</v>
      </c>
    </row>
    <row r="207" spans="2:8" x14ac:dyDescent="0.25">
      <c r="B207" s="99" t="s">
        <v>316</v>
      </c>
      <c r="C207" s="100" t="s">
        <v>49</v>
      </c>
      <c r="D207" s="101"/>
      <c r="E207" s="101"/>
      <c r="F207" s="101"/>
      <c r="G207" s="101"/>
      <c r="H207" s="101">
        <v>2</v>
      </c>
    </row>
    <row r="208" spans="2:8" x14ac:dyDescent="0.25">
      <c r="B208" s="102" t="s">
        <v>317</v>
      </c>
      <c r="C208" s="103" t="s">
        <v>49</v>
      </c>
      <c r="D208" s="98"/>
      <c r="E208" s="98"/>
      <c r="F208" s="98"/>
      <c r="G208" s="98"/>
      <c r="H208" s="98">
        <v>1</v>
      </c>
    </row>
    <row r="209" spans="2:8" x14ac:dyDescent="0.25">
      <c r="B209" s="99" t="s">
        <v>318</v>
      </c>
      <c r="C209" s="100" t="s">
        <v>49</v>
      </c>
      <c r="D209" s="101"/>
      <c r="E209" s="101"/>
      <c r="F209" s="101"/>
      <c r="G209" s="101"/>
      <c r="H209" s="101">
        <v>3</v>
      </c>
    </row>
    <row r="210" spans="2:8" x14ac:dyDescent="0.25">
      <c r="B210" s="102" t="s">
        <v>319</v>
      </c>
      <c r="C210" s="103" t="s">
        <v>49</v>
      </c>
      <c r="D210" s="98"/>
      <c r="E210" s="98"/>
      <c r="F210" s="98"/>
      <c r="G210" s="98"/>
      <c r="H210" s="98">
        <v>3</v>
      </c>
    </row>
    <row r="211" spans="2:8" x14ac:dyDescent="0.25">
      <c r="B211" s="99" t="s">
        <v>320</v>
      </c>
      <c r="C211" s="100" t="s">
        <v>49</v>
      </c>
      <c r="D211" s="101">
        <v>1</v>
      </c>
      <c r="E211" s="101"/>
      <c r="F211" s="101"/>
      <c r="G211" s="101"/>
      <c r="H211" s="101"/>
    </row>
    <row r="212" spans="2:8" x14ac:dyDescent="0.25">
      <c r="B212" s="102" t="s">
        <v>321</v>
      </c>
      <c r="C212" s="103" t="s">
        <v>49</v>
      </c>
      <c r="D212" s="98"/>
      <c r="E212" s="98"/>
      <c r="F212" s="98"/>
      <c r="G212" s="98"/>
      <c r="H212" s="98">
        <v>2</v>
      </c>
    </row>
    <row r="213" spans="2:8" x14ac:dyDescent="0.25">
      <c r="B213" s="99" t="s">
        <v>322</v>
      </c>
      <c r="C213" s="100" t="s">
        <v>49</v>
      </c>
      <c r="D213" s="101"/>
      <c r="E213" s="101"/>
      <c r="F213" s="101"/>
      <c r="G213" s="101"/>
      <c r="H213" s="101">
        <v>3</v>
      </c>
    </row>
    <row r="214" spans="2:8" x14ac:dyDescent="0.25">
      <c r="B214" s="102" t="s">
        <v>323</v>
      </c>
      <c r="C214" s="103" t="s">
        <v>49</v>
      </c>
      <c r="D214" s="98"/>
      <c r="E214" s="98"/>
      <c r="F214" s="98"/>
      <c r="G214" s="98"/>
      <c r="H214" s="98">
        <v>2</v>
      </c>
    </row>
    <row r="215" spans="2:8" x14ac:dyDescent="0.25">
      <c r="B215" s="104" t="s">
        <v>324</v>
      </c>
      <c r="C215" s="100" t="s">
        <v>49</v>
      </c>
      <c r="D215" s="101"/>
      <c r="E215" s="101"/>
      <c r="F215" s="101"/>
      <c r="G215" s="101"/>
      <c r="H215" s="101">
        <v>1</v>
      </c>
    </row>
    <row r="216" spans="2:8" x14ac:dyDescent="0.25">
      <c r="B216" s="96" t="s">
        <v>325</v>
      </c>
      <c r="C216" s="103" t="s">
        <v>49</v>
      </c>
      <c r="D216" s="98"/>
      <c r="E216" s="98"/>
      <c r="F216" s="98"/>
      <c r="G216" s="98"/>
      <c r="H216" s="98">
        <v>1</v>
      </c>
    </row>
    <row r="217" spans="2:8" x14ac:dyDescent="0.25">
      <c r="B217" s="104" t="s">
        <v>326</v>
      </c>
      <c r="C217" s="100" t="s">
        <v>49</v>
      </c>
      <c r="D217" s="101"/>
      <c r="E217" s="101"/>
      <c r="F217" s="101"/>
      <c r="G217" s="101"/>
      <c r="H217" s="101">
        <v>3</v>
      </c>
    </row>
    <row r="218" spans="2:8" x14ac:dyDescent="0.25">
      <c r="B218" s="96" t="s">
        <v>291</v>
      </c>
      <c r="C218" s="103" t="s">
        <v>49</v>
      </c>
      <c r="D218" s="98"/>
      <c r="E218" s="98"/>
      <c r="F218" s="98">
        <v>1</v>
      </c>
      <c r="G218" s="98">
        <v>2</v>
      </c>
      <c r="H218" s="98"/>
    </row>
    <row r="219" spans="2:8" x14ac:dyDescent="0.25">
      <c r="B219" s="104" t="s">
        <v>327</v>
      </c>
      <c r="C219" s="100" t="s">
        <v>49</v>
      </c>
      <c r="D219" s="101"/>
      <c r="E219" s="101"/>
      <c r="F219" s="101"/>
      <c r="G219" s="101"/>
      <c r="H219" s="101">
        <v>1</v>
      </c>
    </row>
    <row r="220" spans="2:8" x14ac:dyDescent="0.25">
      <c r="B220" s="96" t="s">
        <v>328</v>
      </c>
      <c r="C220" s="103" t="s">
        <v>49</v>
      </c>
      <c r="D220" s="98">
        <v>0.5</v>
      </c>
      <c r="E220" s="98"/>
      <c r="F220" s="98">
        <v>1.5</v>
      </c>
      <c r="G220" s="98">
        <v>1</v>
      </c>
      <c r="H220" s="98"/>
    </row>
    <row r="221" spans="2:8" x14ac:dyDescent="0.25">
      <c r="B221" s="104" t="s">
        <v>329</v>
      </c>
      <c r="C221" s="100" t="s">
        <v>14</v>
      </c>
      <c r="D221" s="101"/>
      <c r="E221" s="101"/>
      <c r="F221" s="101">
        <v>1.5</v>
      </c>
      <c r="G221" s="101">
        <v>1.5</v>
      </c>
      <c r="H221" s="101"/>
    </row>
    <row r="222" spans="2:8" x14ac:dyDescent="0.25">
      <c r="B222" s="96" t="s">
        <v>330</v>
      </c>
      <c r="C222" s="103" t="s">
        <v>49</v>
      </c>
      <c r="D222" s="98"/>
      <c r="E222" s="98"/>
      <c r="F222" s="98"/>
      <c r="G222" s="98"/>
      <c r="H222" s="98">
        <v>3</v>
      </c>
    </row>
    <row r="223" spans="2:8" x14ac:dyDescent="0.25">
      <c r="B223" s="104" t="s">
        <v>331</v>
      </c>
      <c r="C223" s="100" t="s">
        <v>49</v>
      </c>
      <c r="D223" s="101"/>
      <c r="E223" s="101"/>
      <c r="F223" s="101"/>
      <c r="G223" s="101"/>
      <c r="H223" s="101">
        <v>1</v>
      </c>
    </row>
    <row r="224" spans="2:8" x14ac:dyDescent="0.25">
      <c r="B224" s="107" t="s">
        <v>332</v>
      </c>
      <c r="C224" s="103" t="s">
        <v>49</v>
      </c>
      <c r="D224" s="98"/>
      <c r="E224" s="98"/>
      <c r="F224" s="98"/>
      <c r="G224" s="98"/>
      <c r="H224" s="98">
        <v>2</v>
      </c>
    </row>
    <row r="225" spans="2:8" x14ac:dyDescent="0.25">
      <c r="B225" s="104" t="s">
        <v>333</v>
      </c>
      <c r="C225" s="100" t="s">
        <v>49</v>
      </c>
      <c r="D225" s="101"/>
      <c r="E225" s="101"/>
      <c r="F225" s="101"/>
      <c r="G225" s="101"/>
      <c r="H225" s="101">
        <v>2</v>
      </c>
    </row>
    <row r="226" spans="2:8" x14ac:dyDescent="0.25">
      <c r="B226" s="96" t="s">
        <v>334</v>
      </c>
      <c r="C226" s="103" t="s">
        <v>49</v>
      </c>
      <c r="D226" s="98"/>
      <c r="E226" s="98"/>
      <c r="F226" s="98"/>
      <c r="G226" s="98"/>
      <c r="H226" s="98">
        <v>2</v>
      </c>
    </row>
    <row r="227" spans="2:8" x14ac:dyDescent="0.25">
      <c r="B227" s="104" t="s">
        <v>335</v>
      </c>
      <c r="C227" s="100" t="s">
        <v>49</v>
      </c>
      <c r="D227" s="101"/>
      <c r="E227" s="101"/>
      <c r="F227" s="101"/>
      <c r="G227" s="101"/>
      <c r="H227" s="101">
        <v>2</v>
      </c>
    </row>
    <row r="228" spans="2:8" x14ac:dyDescent="0.25">
      <c r="B228" s="96" t="s">
        <v>336</v>
      </c>
      <c r="C228" s="103" t="s">
        <v>49</v>
      </c>
      <c r="D228" s="98"/>
      <c r="E228" s="98"/>
      <c r="F228" s="98"/>
      <c r="G228" s="98"/>
      <c r="H228" s="98">
        <v>2</v>
      </c>
    </row>
    <row r="229" spans="2:8" x14ac:dyDescent="0.25">
      <c r="B229" s="104" t="s">
        <v>337</v>
      </c>
      <c r="C229" s="100" t="s">
        <v>49</v>
      </c>
      <c r="D229" s="101"/>
      <c r="E229" s="101"/>
      <c r="F229" s="101"/>
      <c r="G229" s="101"/>
      <c r="H229" s="101">
        <v>2</v>
      </c>
    </row>
    <row r="230" spans="2:8" x14ac:dyDescent="0.25">
      <c r="B230" s="96" t="s">
        <v>338</v>
      </c>
      <c r="C230" s="103" t="s">
        <v>49</v>
      </c>
      <c r="D230" s="98"/>
      <c r="E230" s="98"/>
      <c r="F230" s="98">
        <v>3</v>
      </c>
      <c r="G230" s="98"/>
      <c r="H230" s="98"/>
    </row>
    <row r="231" spans="2:8" x14ac:dyDescent="0.25">
      <c r="B231" s="104" t="s">
        <v>339</v>
      </c>
      <c r="C231" s="100" t="s">
        <v>49</v>
      </c>
      <c r="D231" s="101"/>
      <c r="E231" s="101"/>
      <c r="F231" s="101"/>
      <c r="G231" s="101"/>
      <c r="H231" s="101">
        <v>2</v>
      </c>
    </row>
    <row r="232" spans="2:8" x14ac:dyDescent="0.25">
      <c r="B232" s="96" t="s">
        <v>340</v>
      </c>
      <c r="C232" s="103" t="s">
        <v>49</v>
      </c>
      <c r="D232" s="98"/>
      <c r="E232" s="98"/>
      <c r="F232" s="98"/>
      <c r="G232" s="98"/>
      <c r="H232" s="98">
        <v>2</v>
      </c>
    </row>
    <row r="233" spans="2:8" x14ac:dyDescent="0.25">
      <c r="B233" s="104" t="s">
        <v>341</v>
      </c>
      <c r="C233" s="100" t="s">
        <v>49</v>
      </c>
      <c r="D233" s="101"/>
      <c r="E233" s="101"/>
      <c r="F233" s="101"/>
      <c r="G233" s="101"/>
      <c r="H233" s="101">
        <v>3</v>
      </c>
    </row>
    <row r="234" spans="2:8" x14ac:dyDescent="0.25">
      <c r="B234" s="96" t="s">
        <v>250</v>
      </c>
      <c r="C234" s="103"/>
      <c r="D234" s="98"/>
      <c r="E234" s="98"/>
      <c r="F234" s="98">
        <v>0.5</v>
      </c>
      <c r="G234" s="98">
        <v>0.5</v>
      </c>
      <c r="H234" s="98"/>
    </row>
    <row r="235" spans="2:8" x14ac:dyDescent="0.25">
      <c r="B235" s="104" t="s">
        <v>232</v>
      </c>
      <c r="C235" s="100"/>
      <c r="D235" s="101">
        <v>1</v>
      </c>
      <c r="E235" s="101"/>
      <c r="F235" s="101"/>
      <c r="G235" s="101"/>
      <c r="H235" s="101"/>
    </row>
    <row r="236" spans="2:8" x14ac:dyDescent="0.25">
      <c r="B236" s="96" t="s">
        <v>342</v>
      </c>
      <c r="C236" s="103"/>
      <c r="D236" s="98"/>
      <c r="E236" s="98"/>
      <c r="F236" s="98"/>
      <c r="G236" s="98"/>
      <c r="H236" s="98">
        <v>2</v>
      </c>
    </row>
    <row r="237" spans="2:8" x14ac:dyDescent="0.25">
      <c r="B237" s="104" t="s">
        <v>343</v>
      </c>
      <c r="C237" s="100"/>
      <c r="D237" s="101"/>
      <c r="E237" s="101"/>
      <c r="F237" s="101">
        <v>0.6</v>
      </c>
      <c r="G237" s="101"/>
      <c r="H237" s="101">
        <v>0.4</v>
      </c>
    </row>
    <row r="238" spans="2:8" x14ac:dyDescent="0.25">
      <c r="B238" s="96" t="s">
        <v>237</v>
      </c>
      <c r="C238" s="103"/>
      <c r="D238" s="98"/>
      <c r="E238" s="98"/>
      <c r="F238" s="98">
        <v>2.5</v>
      </c>
      <c r="G238" s="98">
        <v>0.5</v>
      </c>
      <c r="H238" s="98"/>
    </row>
    <row r="239" spans="2:8" x14ac:dyDescent="0.25">
      <c r="B239" s="104" t="s">
        <v>344</v>
      </c>
      <c r="C239" s="100"/>
      <c r="D239" s="101"/>
      <c r="E239" s="101"/>
      <c r="F239" s="101"/>
      <c r="G239" s="101"/>
      <c r="H239" s="101">
        <v>2</v>
      </c>
    </row>
    <row r="240" spans="2:8" x14ac:dyDescent="0.25">
      <c r="B240" s="96" t="s">
        <v>345</v>
      </c>
      <c r="C240" s="103"/>
      <c r="D240" s="98"/>
      <c r="E240" s="98"/>
      <c r="F240" s="98"/>
      <c r="G240" s="98"/>
      <c r="H240" s="98">
        <v>3</v>
      </c>
    </row>
    <row r="241" spans="2:8" x14ac:dyDescent="0.25">
      <c r="B241" s="104" t="s">
        <v>346</v>
      </c>
      <c r="C241" s="100"/>
      <c r="D241" s="101">
        <v>1</v>
      </c>
      <c r="E241" s="101">
        <v>0.5</v>
      </c>
      <c r="F241" s="101">
        <v>1</v>
      </c>
      <c r="G241" s="101">
        <v>0.5</v>
      </c>
      <c r="H241" s="101"/>
    </row>
    <row r="242" spans="2:8" x14ac:dyDescent="0.25">
      <c r="B242" s="96" t="s">
        <v>347</v>
      </c>
      <c r="C242" s="103"/>
      <c r="D242" s="98"/>
      <c r="E242" s="98">
        <v>1.5</v>
      </c>
      <c r="F242" s="98">
        <v>1.5</v>
      </c>
      <c r="G242" s="98"/>
      <c r="H242" s="98"/>
    </row>
    <row r="243" spans="2:8" x14ac:dyDescent="0.25">
      <c r="B243" s="104" t="s">
        <v>348</v>
      </c>
      <c r="C243" s="100"/>
      <c r="D243" s="101"/>
      <c r="E243" s="101"/>
      <c r="F243" s="101">
        <v>2.5</v>
      </c>
      <c r="G243" s="101">
        <v>0.5</v>
      </c>
      <c r="H243" s="101"/>
    </row>
    <row r="244" spans="2:8" x14ac:dyDescent="0.25">
      <c r="B244" s="96" t="s">
        <v>349</v>
      </c>
      <c r="C244" s="103"/>
      <c r="D244" s="98"/>
      <c r="E244" s="98">
        <v>1</v>
      </c>
      <c r="F244" s="98">
        <v>1</v>
      </c>
      <c r="G244" s="98">
        <v>1</v>
      </c>
      <c r="H244" s="98"/>
    </row>
    <row r="245" spans="2:8" x14ac:dyDescent="0.25">
      <c r="B245" s="104" t="s">
        <v>350</v>
      </c>
      <c r="C245" s="100"/>
      <c r="D245" s="101"/>
      <c r="E245" s="101"/>
      <c r="F245" s="101"/>
      <c r="G245" s="101"/>
      <c r="H245" s="101">
        <v>3</v>
      </c>
    </row>
    <row r="246" spans="2:8" x14ac:dyDescent="0.25">
      <c r="B246" s="96" t="s">
        <v>351</v>
      </c>
      <c r="C246" s="103"/>
      <c r="D246" s="98"/>
      <c r="E246" s="98"/>
      <c r="F246" s="98"/>
      <c r="G246" s="98"/>
      <c r="H246" s="98">
        <v>2</v>
      </c>
    </row>
    <row r="247" spans="2:8" x14ac:dyDescent="0.25">
      <c r="B247" s="104" t="s">
        <v>352</v>
      </c>
      <c r="C247" s="100"/>
      <c r="D247" s="101"/>
      <c r="E247" s="101"/>
      <c r="F247" s="101"/>
      <c r="G247" s="101"/>
      <c r="H247" s="101">
        <v>2</v>
      </c>
    </row>
    <row r="248" spans="2:8" x14ac:dyDescent="0.25">
      <c r="B248" s="96" t="s">
        <v>353</v>
      </c>
      <c r="C248" s="103"/>
      <c r="D248" s="98"/>
      <c r="E248" s="98">
        <v>2</v>
      </c>
      <c r="F248" s="98">
        <v>0.75</v>
      </c>
      <c r="G248" s="98">
        <v>0.25</v>
      </c>
      <c r="H248" s="98"/>
    </row>
    <row r="249" spans="2:8" x14ac:dyDescent="0.25">
      <c r="B249" s="104" t="s">
        <v>354</v>
      </c>
      <c r="C249" s="100"/>
      <c r="D249" s="101"/>
      <c r="E249" s="101"/>
      <c r="F249" s="101">
        <v>1.5</v>
      </c>
      <c r="G249" s="101">
        <v>1</v>
      </c>
      <c r="H249" s="101">
        <v>0.5</v>
      </c>
    </row>
    <row r="250" spans="2:8" x14ac:dyDescent="0.25">
      <c r="B250" s="96" t="s">
        <v>274</v>
      </c>
      <c r="C250" s="103" t="s">
        <v>14</v>
      </c>
      <c r="D250" s="98"/>
      <c r="E250" s="98">
        <v>3</v>
      </c>
      <c r="F250" s="98"/>
      <c r="G250" s="98"/>
      <c r="H250" s="98"/>
    </row>
    <row r="251" spans="2:8" x14ac:dyDescent="0.25">
      <c r="B251" s="104" t="s">
        <v>254</v>
      </c>
      <c r="C251" s="100" t="s">
        <v>14</v>
      </c>
      <c r="D251" s="101">
        <v>1</v>
      </c>
      <c r="E251" s="101"/>
      <c r="F251" s="101">
        <v>1</v>
      </c>
      <c r="G251" s="101">
        <v>1</v>
      </c>
      <c r="H251" s="101"/>
    </row>
    <row r="252" spans="2:8" x14ac:dyDescent="0.25">
      <c r="B252" s="96" t="s">
        <v>255</v>
      </c>
      <c r="C252" s="103" t="s">
        <v>14</v>
      </c>
      <c r="D252" s="98"/>
      <c r="E252" s="98">
        <v>3</v>
      </c>
      <c r="F252" s="98"/>
      <c r="G252" s="98"/>
      <c r="H252" s="98"/>
    </row>
    <row r="253" spans="2:8" x14ac:dyDescent="0.25">
      <c r="B253" s="104" t="s">
        <v>278</v>
      </c>
      <c r="C253" s="100" t="s">
        <v>14</v>
      </c>
      <c r="D253" s="101"/>
      <c r="E253" s="101"/>
      <c r="F253" s="101">
        <v>1.5</v>
      </c>
      <c r="G253" s="101">
        <v>0.5</v>
      </c>
      <c r="H253" s="101"/>
    </row>
    <row r="254" spans="2:8" x14ac:dyDescent="0.25">
      <c r="B254" s="96" t="s">
        <v>279</v>
      </c>
      <c r="C254" s="103" t="s">
        <v>14</v>
      </c>
      <c r="D254" s="98"/>
      <c r="E254" s="98"/>
      <c r="F254" s="98">
        <v>0.5</v>
      </c>
      <c r="G254" s="98">
        <v>1.5</v>
      </c>
      <c r="H254" s="98"/>
    </row>
    <row r="255" spans="2:8" x14ac:dyDescent="0.25">
      <c r="B255" s="104" t="s">
        <v>355</v>
      </c>
      <c r="C255" s="100"/>
      <c r="D255" s="101"/>
      <c r="E255" s="101"/>
      <c r="F255" s="101"/>
      <c r="G255" s="101"/>
      <c r="H255" s="101">
        <v>2</v>
      </c>
    </row>
    <row r="256" spans="2:8" x14ac:dyDescent="0.25">
      <c r="B256" s="96" t="s">
        <v>356</v>
      </c>
      <c r="C256" s="103"/>
      <c r="D256" s="98"/>
      <c r="E256" s="98"/>
      <c r="F256" s="98"/>
      <c r="G256" s="98"/>
      <c r="H256" s="98">
        <v>2</v>
      </c>
    </row>
    <row r="257" spans="2:8" x14ac:dyDescent="0.25">
      <c r="B257" s="104" t="s">
        <v>357</v>
      </c>
      <c r="C257" s="100"/>
      <c r="D257" s="101"/>
      <c r="E257" s="101"/>
      <c r="F257" s="101"/>
      <c r="G257" s="101"/>
      <c r="H257" s="101">
        <v>2</v>
      </c>
    </row>
    <row r="258" spans="2:8" x14ac:dyDescent="0.25">
      <c r="B258" s="96" t="s">
        <v>358</v>
      </c>
      <c r="C258" s="103"/>
      <c r="D258" s="98"/>
      <c r="E258" s="98"/>
      <c r="F258" s="98">
        <v>2</v>
      </c>
      <c r="G258" s="98">
        <v>1</v>
      </c>
      <c r="H258" s="98"/>
    </row>
    <row r="259" spans="2:8" x14ac:dyDescent="0.25">
      <c r="B259" s="104" t="s">
        <v>359</v>
      </c>
      <c r="C259" s="100"/>
      <c r="D259" s="101"/>
      <c r="E259" s="101"/>
      <c r="F259" s="101"/>
      <c r="G259" s="101"/>
      <c r="H259" s="101"/>
    </row>
    <row r="260" spans="2:8" x14ac:dyDescent="0.25">
      <c r="B260" s="96" t="s">
        <v>360</v>
      </c>
      <c r="C260" s="103"/>
      <c r="D260" s="98">
        <v>1</v>
      </c>
      <c r="E260" s="98">
        <v>1</v>
      </c>
      <c r="F260" s="98">
        <v>1</v>
      </c>
      <c r="G260" s="98"/>
      <c r="H260" s="98"/>
    </row>
    <row r="261" spans="2:8" x14ac:dyDescent="0.25">
      <c r="B261" s="104" t="s">
        <v>361</v>
      </c>
      <c r="C261" s="100"/>
      <c r="D261" s="101"/>
      <c r="E261" s="101"/>
      <c r="F261" s="101"/>
      <c r="G261" s="101"/>
      <c r="H261" s="101">
        <v>2</v>
      </c>
    </row>
    <row r="262" spans="2:8" x14ac:dyDescent="0.25">
      <c r="B262" s="96" t="s">
        <v>362</v>
      </c>
      <c r="C262" s="103"/>
      <c r="D262" s="98"/>
      <c r="E262" s="98"/>
      <c r="F262" s="98"/>
      <c r="G262" s="98"/>
      <c r="H262" s="98">
        <v>3</v>
      </c>
    </row>
    <row r="263" spans="2:8" x14ac:dyDescent="0.25">
      <c r="B263" s="104" t="s">
        <v>363</v>
      </c>
      <c r="C263" s="100"/>
      <c r="D263" s="101"/>
      <c r="E263" s="101"/>
      <c r="F263" s="101"/>
      <c r="G263" s="101"/>
      <c r="H263" s="101">
        <v>1</v>
      </c>
    </row>
    <row r="264" spans="2:8" x14ac:dyDescent="0.25">
      <c r="B264" s="96" t="s">
        <v>364</v>
      </c>
      <c r="C264" s="103"/>
      <c r="D264" s="98"/>
      <c r="E264" s="98"/>
      <c r="F264" s="98"/>
      <c r="G264" s="98"/>
      <c r="H264" s="98">
        <v>3</v>
      </c>
    </row>
    <row r="265" spans="2:8" x14ac:dyDescent="0.25">
      <c r="B265" s="104" t="s">
        <v>365</v>
      </c>
      <c r="C265" s="100"/>
      <c r="D265" s="101"/>
      <c r="E265" s="101"/>
      <c r="F265" s="101"/>
      <c r="G265" s="101"/>
      <c r="H265" s="101">
        <v>1</v>
      </c>
    </row>
    <row r="266" spans="2:8" x14ac:dyDescent="0.25">
      <c r="B266" s="107" t="s">
        <v>366</v>
      </c>
      <c r="C266" s="108"/>
      <c r="D266" s="109"/>
      <c r="E266" s="109"/>
      <c r="F266" s="109"/>
      <c r="G266" s="109"/>
      <c r="H266" s="109">
        <v>3</v>
      </c>
    </row>
    <row r="267" spans="2:8" x14ac:dyDescent="0.25">
      <c r="B267" s="110" t="s">
        <v>367</v>
      </c>
      <c r="C267" s="111"/>
      <c r="D267" s="112"/>
      <c r="E267" s="112"/>
      <c r="F267" s="112"/>
      <c r="G267" s="112"/>
      <c r="H267" s="112">
        <v>1</v>
      </c>
    </row>
    <row r="268" spans="2:8" x14ac:dyDescent="0.25">
      <c r="B268" s="107" t="s">
        <v>368</v>
      </c>
      <c r="C268" s="108"/>
      <c r="D268" s="109"/>
      <c r="E268" s="109"/>
      <c r="F268" s="109"/>
      <c r="G268" s="109"/>
      <c r="H268" s="109">
        <v>1</v>
      </c>
    </row>
    <row r="269" spans="2:8" x14ac:dyDescent="0.25">
      <c r="B269" s="110" t="s">
        <v>369</v>
      </c>
      <c r="C269" s="111"/>
      <c r="D269" s="112"/>
      <c r="E269" s="112"/>
      <c r="F269" s="112">
        <v>0.5</v>
      </c>
      <c r="G269" s="112">
        <v>0.5</v>
      </c>
      <c r="H269" s="112"/>
    </row>
    <row r="270" spans="2:8" x14ac:dyDescent="0.25">
      <c r="B270" s="107" t="s">
        <v>370</v>
      </c>
      <c r="C270" s="108"/>
      <c r="D270" s="109"/>
      <c r="E270" s="109"/>
      <c r="F270" s="109">
        <v>0.5</v>
      </c>
      <c r="G270" s="109">
        <v>0.5</v>
      </c>
      <c r="H270" s="109"/>
    </row>
    <row r="271" spans="2:8" x14ac:dyDescent="0.25">
      <c r="B271" s="110" t="s">
        <v>247</v>
      </c>
      <c r="C271" s="111"/>
      <c r="D271" s="112"/>
      <c r="E271" s="112"/>
      <c r="F271" s="112">
        <v>0.5</v>
      </c>
      <c r="G271" s="112">
        <v>0.5</v>
      </c>
      <c r="H271" s="112"/>
    </row>
    <row r="272" spans="2:8" x14ac:dyDescent="0.25">
      <c r="B272" s="107" t="s">
        <v>292</v>
      </c>
      <c r="C272" s="108"/>
      <c r="D272" s="109"/>
      <c r="E272" s="109">
        <v>1</v>
      </c>
      <c r="F272" s="109">
        <v>1</v>
      </c>
      <c r="G272" s="109">
        <v>1</v>
      </c>
      <c r="H272" s="109"/>
    </row>
    <row r="273" spans="2:8" x14ac:dyDescent="0.25">
      <c r="B273" s="110" t="s">
        <v>246</v>
      </c>
      <c r="C273" s="111"/>
      <c r="D273" s="112"/>
      <c r="E273" s="112"/>
      <c r="F273" s="112">
        <v>0.5</v>
      </c>
      <c r="G273" s="112">
        <v>0.5</v>
      </c>
      <c r="H273" s="112"/>
    </row>
    <row r="274" spans="2:8" x14ac:dyDescent="0.25">
      <c r="B274" s="107" t="s">
        <v>234</v>
      </c>
      <c r="C274" s="108"/>
      <c r="D274" s="109"/>
      <c r="E274" s="109"/>
      <c r="F274" s="109">
        <v>1</v>
      </c>
      <c r="G274" s="109">
        <v>2</v>
      </c>
      <c r="H274" s="109"/>
    </row>
    <row r="275" spans="2:8" x14ac:dyDescent="0.25">
      <c r="B275" s="110" t="s">
        <v>235</v>
      </c>
      <c r="C275" s="111"/>
      <c r="D275" s="112"/>
      <c r="E275" s="112"/>
      <c r="F275" s="112">
        <v>0.25</v>
      </c>
      <c r="G275" s="112">
        <v>0.75</v>
      </c>
      <c r="H275" s="112"/>
    </row>
    <row r="276" spans="2:8" x14ac:dyDescent="0.25">
      <c r="B276" s="107" t="s">
        <v>371</v>
      </c>
      <c r="C276" s="108"/>
      <c r="D276" s="109"/>
      <c r="E276" s="109"/>
      <c r="F276" s="109"/>
      <c r="G276" s="109"/>
      <c r="H276" s="109">
        <v>3</v>
      </c>
    </row>
    <row r="277" spans="2:8" x14ac:dyDescent="0.25">
      <c r="B277" s="110" t="s">
        <v>372</v>
      </c>
      <c r="C277" s="111"/>
      <c r="D277" s="112"/>
      <c r="E277" s="112"/>
      <c r="F277" s="112"/>
      <c r="G277" s="112"/>
      <c r="H277" s="112">
        <v>1</v>
      </c>
    </row>
    <row r="278" spans="2:8" x14ac:dyDescent="0.25">
      <c r="B278" s="107" t="s">
        <v>373</v>
      </c>
      <c r="C278" s="108"/>
      <c r="D278" s="109"/>
      <c r="E278" s="109"/>
      <c r="F278" s="109"/>
      <c r="G278" s="109"/>
      <c r="H278" s="109">
        <v>3</v>
      </c>
    </row>
    <row r="279" spans="2:8" x14ac:dyDescent="0.25">
      <c r="B279" s="110" t="s">
        <v>236</v>
      </c>
      <c r="C279" s="111"/>
      <c r="D279" s="112"/>
      <c r="E279" s="112"/>
      <c r="F279" s="112">
        <v>0.5</v>
      </c>
      <c r="G279" s="112">
        <v>0.5</v>
      </c>
      <c r="H279" s="112"/>
    </row>
    <row r="280" spans="2:8" x14ac:dyDescent="0.25">
      <c r="B280" s="107" t="s">
        <v>240</v>
      </c>
      <c r="C280" s="108"/>
      <c r="D280" s="109"/>
      <c r="E280" s="109"/>
      <c r="F280" s="109">
        <v>0.25</v>
      </c>
      <c r="G280" s="109">
        <v>0.75</v>
      </c>
      <c r="H280" s="109"/>
    </row>
    <row r="281" spans="2:8" x14ac:dyDescent="0.25">
      <c r="B281" s="110" t="s">
        <v>242</v>
      </c>
      <c r="C281" s="111"/>
      <c r="D281" s="112"/>
      <c r="E281" s="112"/>
      <c r="F281" s="112">
        <v>0.25</v>
      </c>
      <c r="G281" s="112">
        <v>0.75</v>
      </c>
      <c r="H281" s="112"/>
    </row>
    <row r="282" spans="2:8" x14ac:dyDescent="0.25">
      <c r="B282" s="107" t="s">
        <v>239</v>
      </c>
      <c r="C282" s="108"/>
      <c r="D282" s="109"/>
      <c r="E282" s="109"/>
      <c r="F282" s="109">
        <v>0.25</v>
      </c>
      <c r="G282" s="109">
        <v>0.75</v>
      </c>
      <c r="H282" s="109"/>
    </row>
    <row r="283" spans="2:8" x14ac:dyDescent="0.25">
      <c r="B283" s="110" t="s">
        <v>228</v>
      </c>
      <c r="C283" s="111"/>
      <c r="D283" s="112"/>
      <c r="E283" s="112"/>
      <c r="F283" s="112">
        <v>3</v>
      </c>
      <c r="G283" s="112"/>
      <c r="H283" s="112"/>
    </row>
    <row r="284" spans="2:8" x14ac:dyDescent="0.25">
      <c r="B284" s="107" t="s">
        <v>374</v>
      </c>
      <c r="C284" s="108"/>
      <c r="D284" s="109"/>
      <c r="E284" s="109">
        <v>1</v>
      </c>
      <c r="F284" s="109">
        <v>1</v>
      </c>
      <c r="G284" s="109">
        <v>1</v>
      </c>
      <c r="H284" s="109"/>
    </row>
    <row r="285" spans="2:8" x14ac:dyDescent="0.25">
      <c r="B285" s="110" t="s">
        <v>375</v>
      </c>
      <c r="C285" s="111"/>
      <c r="D285" s="112"/>
      <c r="E285" s="112"/>
      <c r="F285" s="112">
        <v>2</v>
      </c>
      <c r="G285" s="112">
        <v>1</v>
      </c>
      <c r="H285" s="112"/>
    </row>
    <row r="286" spans="2:8" x14ac:dyDescent="0.25">
      <c r="B286" s="107" t="s">
        <v>376</v>
      </c>
      <c r="C286" s="108"/>
      <c r="D286" s="109"/>
      <c r="E286" s="109"/>
      <c r="F286" s="109">
        <v>2.5</v>
      </c>
      <c r="G286" s="109">
        <v>0.5</v>
      </c>
      <c r="H286" s="109"/>
    </row>
    <row r="287" spans="2:8" x14ac:dyDescent="0.25">
      <c r="B287" s="110" t="s">
        <v>377</v>
      </c>
      <c r="C287" s="111"/>
      <c r="D287" s="112"/>
      <c r="E287" s="112"/>
      <c r="F287" s="112">
        <v>3</v>
      </c>
      <c r="G287" s="112"/>
      <c r="H287" s="112"/>
    </row>
    <row r="288" spans="2:8" x14ac:dyDescent="0.25">
      <c r="B288" s="107" t="s">
        <v>378</v>
      </c>
      <c r="C288" s="108"/>
      <c r="D288" s="109"/>
      <c r="E288" s="109">
        <v>1</v>
      </c>
      <c r="F288" s="109">
        <v>1</v>
      </c>
      <c r="G288" s="109">
        <v>1</v>
      </c>
      <c r="H288" s="109"/>
    </row>
    <row r="289" spans="2:8" x14ac:dyDescent="0.25">
      <c r="B289" s="110" t="s">
        <v>379</v>
      </c>
      <c r="C289" s="111"/>
      <c r="D289" s="112"/>
      <c r="E289" s="112"/>
      <c r="F289" s="112"/>
      <c r="G289" s="112"/>
      <c r="H289" s="112">
        <v>3</v>
      </c>
    </row>
    <row r="290" spans="2:8" x14ac:dyDescent="0.25">
      <c r="B290" s="107" t="s">
        <v>380</v>
      </c>
      <c r="C290" s="108"/>
      <c r="D290" s="109"/>
      <c r="E290" s="109"/>
      <c r="F290" s="109"/>
      <c r="G290" s="109"/>
      <c r="H290" s="109">
        <v>3</v>
      </c>
    </row>
    <row r="291" spans="2:8" x14ac:dyDescent="0.25">
      <c r="B291" s="110" t="s">
        <v>381</v>
      </c>
      <c r="C291" s="111"/>
      <c r="D291" s="112"/>
      <c r="E291" s="112"/>
      <c r="F291" s="112"/>
      <c r="G291" s="112"/>
      <c r="H291" s="112">
        <v>3</v>
      </c>
    </row>
    <row r="292" spans="2:8" x14ac:dyDescent="0.25">
      <c r="B292" s="107" t="s">
        <v>382</v>
      </c>
      <c r="C292" s="108"/>
      <c r="D292" s="109"/>
      <c r="E292" s="109"/>
      <c r="F292" s="109"/>
      <c r="G292" s="109"/>
      <c r="H292" s="109">
        <v>2</v>
      </c>
    </row>
    <row r="293" spans="2:8" x14ac:dyDescent="0.25">
      <c r="B293" s="110" t="s">
        <v>383</v>
      </c>
      <c r="C293" s="111"/>
      <c r="D293" s="112"/>
      <c r="E293" s="112"/>
      <c r="F293" s="112"/>
      <c r="G293" s="112"/>
      <c r="H293" s="112">
        <v>3</v>
      </c>
    </row>
    <row r="294" spans="2:8" x14ac:dyDescent="0.25">
      <c r="B294" s="107" t="s">
        <v>384</v>
      </c>
      <c r="C294" s="108"/>
      <c r="D294" s="109"/>
      <c r="E294" s="109"/>
      <c r="F294" s="109"/>
      <c r="G294" s="109"/>
      <c r="H294" s="109">
        <v>6</v>
      </c>
    </row>
    <row r="295" spans="2:8" x14ac:dyDescent="0.25">
      <c r="B295" s="110" t="s">
        <v>385</v>
      </c>
      <c r="C295" s="111"/>
      <c r="D295" s="112"/>
      <c r="E295" s="112"/>
      <c r="F295" s="112"/>
      <c r="G295" s="112"/>
      <c r="H295" s="112">
        <v>2</v>
      </c>
    </row>
    <row r="296" spans="2:8" x14ac:dyDescent="0.25">
      <c r="B296" s="96" t="s">
        <v>386</v>
      </c>
      <c r="C296" s="103"/>
      <c r="D296" s="98"/>
      <c r="E296" s="98"/>
      <c r="F296" s="98"/>
      <c r="G296" s="98"/>
      <c r="H296" s="98">
        <v>2</v>
      </c>
    </row>
    <row r="297" spans="2:8" x14ac:dyDescent="0.25">
      <c r="B297" s="104" t="s">
        <v>387</v>
      </c>
      <c r="C297" s="100"/>
      <c r="D297" s="101"/>
      <c r="E297" s="101"/>
      <c r="F297" s="101"/>
      <c r="G297" s="101"/>
      <c r="H297" s="101">
        <v>3</v>
      </c>
    </row>
    <row r="298" spans="2:8" x14ac:dyDescent="0.25">
      <c r="B298" s="107" t="s">
        <v>388</v>
      </c>
      <c r="C298" s="108"/>
      <c r="D298" s="109"/>
      <c r="E298" s="109"/>
      <c r="F298" s="109"/>
      <c r="G298" s="109"/>
      <c r="H298" s="109">
        <v>2</v>
      </c>
    </row>
    <row r="299" spans="2:8" x14ac:dyDescent="0.25">
      <c r="B299" s="110" t="s">
        <v>389</v>
      </c>
      <c r="C299" s="111"/>
      <c r="D299" s="112"/>
      <c r="E299" s="112"/>
      <c r="F299" s="112"/>
      <c r="G299" s="112"/>
      <c r="H299" s="112">
        <v>2</v>
      </c>
    </row>
    <row r="300" spans="2:8" x14ac:dyDescent="0.25">
      <c r="B300" s="107" t="s">
        <v>390</v>
      </c>
      <c r="C300" s="108"/>
      <c r="D300" s="109"/>
      <c r="E300" s="109"/>
      <c r="F300" s="109"/>
      <c r="G300" s="109"/>
      <c r="H300" s="109">
        <v>2</v>
      </c>
    </row>
    <row r="301" spans="2:8" x14ac:dyDescent="0.25">
      <c r="B301" s="104" t="s">
        <v>391</v>
      </c>
      <c r="C301" s="100"/>
      <c r="D301" s="101"/>
      <c r="E301" s="101"/>
      <c r="F301" s="101"/>
      <c r="G301" s="101"/>
      <c r="H301" s="101">
        <v>2</v>
      </c>
    </row>
    <row r="302" spans="2:8" x14ac:dyDescent="0.25">
      <c r="B302" s="107" t="s">
        <v>392</v>
      </c>
      <c r="C302" s="108"/>
      <c r="D302" s="109"/>
      <c r="E302" s="109"/>
      <c r="F302" s="109"/>
      <c r="G302" s="109"/>
      <c r="H302" s="109">
        <v>3</v>
      </c>
    </row>
    <row r="303" spans="2:8" x14ac:dyDescent="0.25">
      <c r="B303" s="110" t="s">
        <v>393</v>
      </c>
      <c r="C303" s="111"/>
      <c r="D303" s="112"/>
      <c r="E303" s="112"/>
      <c r="F303" s="112">
        <v>0.6</v>
      </c>
      <c r="G303" s="112"/>
      <c r="H303" s="112">
        <v>0.4</v>
      </c>
    </row>
    <row r="304" spans="2:8" x14ac:dyDescent="0.25">
      <c r="B304" s="107" t="s">
        <v>394</v>
      </c>
      <c r="C304" s="108"/>
      <c r="D304" s="109"/>
      <c r="E304" s="109"/>
      <c r="F304" s="109"/>
      <c r="G304" s="109"/>
      <c r="H304" s="109">
        <v>3</v>
      </c>
    </row>
    <row r="305" spans="2:8" x14ac:dyDescent="0.25">
      <c r="B305" s="110" t="s">
        <v>395</v>
      </c>
      <c r="C305" s="111"/>
      <c r="D305" s="112"/>
      <c r="E305" s="112"/>
      <c r="F305" s="112"/>
      <c r="G305" s="112"/>
      <c r="H305" s="112">
        <v>3</v>
      </c>
    </row>
    <row r="306" spans="2:8" x14ac:dyDescent="0.25">
      <c r="B306" s="107" t="s">
        <v>396</v>
      </c>
      <c r="C306" s="108"/>
      <c r="D306" s="109"/>
      <c r="E306" s="109"/>
      <c r="F306" s="109"/>
      <c r="G306" s="109"/>
      <c r="H306" s="109">
        <v>2</v>
      </c>
    </row>
    <row r="307" spans="2:8" x14ac:dyDescent="0.25">
      <c r="B307" s="110" t="s">
        <v>397</v>
      </c>
      <c r="C307" s="111"/>
      <c r="D307" s="112"/>
      <c r="E307" s="112"/>
      <c r="F307" s="112"/>
      <c r="G307" s="112"/>
      <c r="H307" s="112">
        <v>2</v>
      </c>
    </row>
    <row r="308" spans="2:8" x14ac:dyDescent="0.25">
      <c r="B308" s="107" t="s">
        <v>294</v>
      </c>
      <c r="C308" s="108"/>
      <c r="D308" s="109"/>
      <c r="E308" s="109"/>
      <c r="F308" s="109">
        <v>2.5</v>
      </c>
      <c r="G308" s="109">
        <v>0.5</v>
      </c>
      <c r="H308" s="109"/>
    </row>
    <row r="309" spans="2:8" x14ac:dyDescent="0.25">
      <c r="B309" s="110" t="s">
        <v>398</v>
      </c>
      <c r="C309" s="111"/>
      <c r="D309" s="112"/>
      <c r="E309" s="112"/>
      <c r="F309" s="112"/>
      <c r="G309" s="112"/>
      <c r="H309" s="112">
        <v>2</v>
      </c>
    </row>
    <row r="310" spans="2:8" x14ac:dyDescent="0.25">
      <c r="B310" s="107" t="s">
        <v>399</v>
      </c>
      <c r="C310" s="108"/>
      <c r="D310" s="109"/>
      <c r="E310" s="109"/>
      <c r="F310" s="109"/>
      <c r="G310" s="109"/>
      <c r="H310" s="109">
        <v>3</v>
      </c>
    </row>
    <row r="311" spans="2:8" x14ac:dyDescent="0.25">
      <c r="B311" s="110" t="s">
        <v>400</v>
      </c>
      <c r="C311" s="111"/>
      <c r="D311" s="112"/>
      <c r="E311" s="112"/>
      <c r="F311" s="112"/>
      <c r="G311" s="112"/>
      <c r="H311" s="112">
        <v>3</v>
      </c>
    </row>
    <row r="312" spans="2:8" x14ac:dyDescent="0.25">
      <c r="B312" s="96" t="s">
        <v>401</v>
      </c>
      <c r="C312" s="103"/>
      <c r="D312" s="98"/>
      <c r="E312" s="98"/>
      <c r="F312" s="98"/>
      <c r="G312" s="98"/>
      <c r="H312" s="98">
        <v>3</v>
      </c>
    </row>
    <row r="313" spans="2:8" x14ac:dyDescent="0.25">
      <c r="B313" s="110" t="s">
        <v>402</v>
      </c>
      <c r="C313" s="111"/>
      <c r="D313" s="112"/>
      <c r="E313" s="112"/>
      <c r="F313" s="112"/>
      <c r="G313" s="112"/>
      <c r="H313" s="112">
        <v>3</v>
      </c>
    </row>
    <row r="314" spans="2:8" x14ac:dyDescent="0.25">
      <c r="B314" s="107" t="s">
        <v>403</v>
      </c>
      <c r="C314" s="108"/>
      <c r="D314" s="109"/>
      <c r="E314" s="109"/>
      <c r="F314" s="109"/>
      <c r="G314" s="109"/>
      <c r="H314" s="109">
        <v>3</v>
      </c>
    </row>
    <row r="315" spans="2:8" x14ac:dyDescent="0.25">
      <c r="B315" s="110" t="s">
        <v>404</v>
      </c>
      <c r="C315" s="111"/>
      <c r="D315" s="112"/>
      <c r="E315" s="112"/>
      <c r="F315" s="112"/>
      <c r="G315" s="112"/>
      <c r="H315" s="112">
        <v>2</v>
      </c>
    </row>
    <row r="316" spans="2:8" x14ac:dyDescent="0.25">
      <c r="B316" s="107" t="s">
        <v>405</v>
      </c>
      <c r="C316" s="108"/>
      <c r="D316" s="109"/>
      <c r="E316" s="109"/>
      <c r="F316" s="109"/>
      <c r="G316" s="109"/>
      <c r="H316" s="109">
        <v>3</v>
      </c>
    </row>
    <row r="317" spans="2:8" x14ac:dyDescent="0.25">
      <c r="B317" s="110" t="s">
        <v>406</v>
      </c>
      <c r="C317" s="111"/>
      <c r="D317" s="112"/>
      <c r="E317" s="112"/>
      <c r="F317" s="112"/>
      <c r="G317" s="112"/>
      <c r="H317" s="112">
        <v>1</v>
      </c>
    </row>
    <row r="318" spans="2:8" x14ac:dyDescent="0.25">
      <c r="B318" s="107" t="s">
        <v>407</v>
      </c>
      <c r="C318" s="108"/>
      <c r="D318" s="109"/>
      <c r="E318" s="109"/>
      <c r="F318" s="109"/>
      <c r="G318" s="109"/>
      <c r="H318" s="109">
        <v>3</v>
      </c>
    </row>
    <row r="319" spans="2:8" x14ac:dyDescent="0.25">
      <c r="B319" s="110" t="s">
        <v>408</v>
      </c>
      <c r="C319" s="111"/>
      <c r="D319" s="112"/>
      <c r="E319" s="112"/>
      <c r="F319" s="112"/>
      <c r="G319" s="112"/>
      <c r="H319" s="112">
        <v>3</v>
      </c>
    </row>
    <row r="320" spans="2:8" x14ac:dyDescent="0.25">
      <c r="B320" s="107" t="s">
        <v>409</v>
      </c>
      <c r="C320" s="108"/>
      <c r="D320" s="109"/>
      <c r="E320" s="109"/>
      <c r="F320" s="109"/>
      <c r="G320" s="109"/>
      <c r="H320" s="109">
        <v>1</v>
      </c>
    </row>
    <row r="321" spans="2:8" x14ac:dyDescent="0.25">
      <c r="B321" s="110" t="s">
        <v>410</v>
      </c>
      <c r="C321" s="111"/>
      <c r="D321" s="112"/>
      <c r="E321" s="112"/>
      <c r="F321" s="112"/>
      <c r="G321" s="112"/>
      <c r="H321" s="112">
        <v>2</v>
      </c>
    </row>
    <row r="322" spans="2:8" x14ac:dyDescent="0.25">
      <c r="B322" s="107" t="s">
        <v>411</v>
      </c>
      <c r="C322" s="108"/>
      <c r="D322" s="109"/>
      <c r="E322" s="109"/>
      <c r="F322" s="109"/>
      <c r="G322" s="109"/>
      <c r="H322" s="109">
        <v>3</v>
      </c>
    </row>
    <row r="323" spans="2:8" x14ac:dyDescent="0.25">
      <c r="B323" s="110" t="s">
        <v>412</v>
      </c>
      <c r="C323" s="111"/>
      <c r="D323" s="112"/>
      <c r="E323" s="112"/>
      <c r="F323" s="112"/>
      <c r="G323" s="112"/>
      <c r="H323" s="112">
        <v>3</v>
      </c>
    </row>
    <row r="324" spans="2:8" x14ac:dyDescent="0.25">
      <c r="B324" s="107" t="s">
        <v>413</v>
      </c>
      <c r="C324" s="108"/>
      <c r="D324" s="109"/>
      <c r="E324" s="109"/>
      <c r="F324" s="109"/>
      <c r="G324" s="109"/>
      <c r="H324" s="109">
        <v>3</v>
      </c>
    </row>
    <row r="325" spans="2:8" x14ac:dyDescent="0.25">
      <c r="B325" s="110" t="s">
        <v>414</v>
      </c>
      <c r="C325" s="111"/>
      <c r="D325" s="112"/>
      <c r="E325" s="112">
        <v>2</v>
      </c>
      <c r="F325" s="112">
        <v>0.7</v>
      </c>
      <c r="G325" s="112">
        <v>0.3</v>
      </c>
      <c r="H325" s="112"/>
    </row>
    <row r="326" spans="2:8" x14ac:dyDescent="0.25">
      <c r="B326" s="107" t="s">
        <v>415</v>
      </c>
      <c r="C326" s="108"/>
      <c r="D326" s="109"/>
      <c r="E326" s="109"/>
      <c r="F326" s="109">
        <v>1.5</v>
      </c>
      <c r="G326" s="109">
        <v>1.5</v>
      </c>
      <c r="H326" s="109"/>
    </row>
    <row r="327" spans="2:8" x14ac:dyDescent="0.25">
      <c r="B327" s="104" t="s">
        <v>416</v>
      </c>
      <c r="C327" s="100"/>
      <c r="D327" s="101"/>
      <c r="E327" s="101"/>
      <c r="F327" s="101"/>
      <c r="G327" s="101"/>
      <c r="H327" s="101">
        <v>3</v>
      </c>
    </row>
    <row r="328" spans="2:8" x14ac:dyDescent="0.25">
      <c r="B328" s="96" t="s">
        <v>417</v>
      </c>
      <c r="C328" s="103"/>
      <c r="D328" s="98"/>
      <c r="E328" s="98"/>
      <c r="F328" s="98"/>
      <c r="G328" s="98"/>
      <c r="H328" s="98">
        <v>3</v>
      </c>
    </row>
    <row r="329" spans="2:8" x14ac:dyDescent="0.25">
      <c r="B329" s="110" t="s">
        <v>418</v>
      </c>
      <c r="C329" s="111"/>
      <c r="D329" s="112"/>
      <c r="E329" s="112"/>
      <c r="F329" s="112"/>
      <c r="G329" s="112"/>
      <c r="H329" s="112">
        <v>3</v>
      </c>
    </row>
    <row r="330" spans="2:8" x14ac:dyDescent="0.25">
      <c r="B330" s="107" t="s">
        <v>419</v>
      </c>
      <c r="C330" s="108"/>
      <c r="D330" s="109"/>
      <c r="E330" s="109"/>
      <c r="F330" s="109"/>
      <c r="G330" s="109"/>
      <c r="H330" s="109">
        <v>3</v>
      </c>
    </row>
    <row r="331" spans="2:8" x14ac:dyDescent="0.25">
      <c r="B331" s="104" t="s">
        <v>420</v>
      </c>
      <c r="C331" s="100"/>
      <c r="D331" s="101"/>
      <c r="E331" s="101">
        <v>1</v>
      </c>
      <c r="F331" s="101"/>
      <c r="G331" s="101"/>
      <c r="H331" s="101"/>
    </row>
    <row r="332" spans="2:8" x14ac:dyDescent="0.25">
      <c r="B332" s="96" t="s">
        <v>421</v>
      </c>
      <c r="C332" s="103"/>
      <c r="D332" s="98"/>
      <c r="E332" s="98">
        <v>1</v>
      </c>
      <c r="F332" s="98"/>
      <c r="G332" s="98"/>
      <c r="H332" s="98"/>
    </row>
    <row r="333" spans="2:8" x14ac:dyDescent="0.25">
      <c r="B333" s="104" t="s">
        <v>422</v>
      </c>
      <c r="C333" s="100"/>
      <c r="D333" s="101">
        <v>1</v>
      </c>
      <c r="E333" s="101"/>
      <c r="F333" s="101"/>
      <c r="G333" s="101"/>
      <c r="H333" s="101"/>
    </row>
    <row r="334" spans="2:8" x14ac:dyDescent="0.25">
      <c r="B334" s="96" t="s">
        <v>423</v>
      </c>
      <c r="C334" s="103"/>
      <c r="D334" s="98"/>
      <c r="E334" s="98">
        <v>2</v>
      </c>
      <c r="F334" s="98"/>
      <c r="G334" s="98"/>
      <c r="H334" s="98"/>
    </row>
    <row r="335" spans="2:8" x14ac:dyDescent="0.25">
      <c r="B335" s="104" t="s">
        <v>424</v>
      </c>
      <c r="C335" s="100"/>
      <c r="D335" s="101"/>
      <c r="E335" s="101">
        <v>1</v>
      </c>
      <c r="F335" s="101"/>
      <c r="G335" s="101"/>
      <c r="H335" s="101"/>
    </row>
    <row r="336" spans="2:8" x14ac:dyDescent="0.25">
      <c r="B336" s="96" t="s">
        <v>425</v>
      </c>
      <c r="C336" s="103"/>
      <c r="D336" s="98"/>
      <c r="E336" s="98">
        <v>1</v>
      </c>
      <c r="F336" s="98"/>
      <c r="G336" s="98"/>
      <c r="H336" s="98"/>
    </row>
    <row r="337" spans="2:8" x14ac:dyDescent="0.25">
      <c r="B337" s="104" t="s">
        <v>426</v>
      </c>
      <c r="C337" s="100"/>
      <c r="D337" s="101"/>
      <c r="E337" s="101">
        <v>1</v>
      </c>
      <c r="F337" s="101"/>
      <c r="G337" s="101"/>
      <c r="H337" s="101"/>
    </row>
    <row r="338" spans="2:8" x14ac:dyDescent="0.25">
      <c r="B338" s="96" t="s">
        <v>427</v>
      </c>
      <c r="C338" s="103"/>
      <c r="D338" s="98">
        <v>1</v>
      </c>
      <c r="E338" s="98"/>
      <c r="F338" s="98"/>
      <c r="G338" s="98"/>
      <c r="H338" s="98"/>
    </row>
    <row r="339" spans="2:8" x14ac:dyDescent="0.25">
      <c r="B339" s="104" t="s">
        <v>428</v>
      </c>
      <c r="C339" s="100"/>
      <c r="D339" s="101"/>
      <c r="E339" s="101">
        <v>2</v>
      </c>
      <c r="F339" s="101"/>
      <c r="G339" s="101"/>
      <c r="H339" s="101"/>
    </row>
    <row r="340" spans="2:8" x14ac:dyDescent="0.25">
      <c r="B340" s="107" t="s">
        <v>429</v>
      </c>
      <c r="C340" s="108"/>
      <c r="D340" s="109"/>
      <c r="E340" s="109">
        <v>3</v>
      </c>
      <c r="F340" s="109"/>
      <c r="G340" s="109"/>
      <c r="H340" s="109"/>
    </row>
    <row r="341" spans="2:8" x14ac:dyDescent="0.25">
      <c r="B341" s="110" t="s">
        <v>430</v>
      </c>
      <c r="C341" s="111"/>
      <c r="D341" s="112">
        <v>2</v>
      </c>
      <c r="E341" s="112"/>
      <c r="F341" s="112"/>
      <c r="G341" s="112"/>
      <c r="H341" s="112"/>
    </row>
    <row r="342" spans="2:8" x14ac:dyDescent="0.25">
      <c r="B342" s="107" t="s">
        <v>431</v>
      </c>
      <c r="C342" s="108"/>
      <c r="D342" s="109"/>
      <c r="E342" s="109">
        <v>3</v>
      </c>
      <c r="F342" s="109"/>
      <c r="G342" s="109"/>
      <c r="H342" s="109"/>
    </row>
    <row r="343" spans="2:8" x14ac:dyDescent="0.25">
      <c r="B343" s="110" t="s">
        <v>432</v>
      </c>
      <c r="C343" s="111"/>
      <c r="D343" s="112"/>
      <c r="E343" s="112"/>
      <c r="F343" s="112"/>
      <c r="G343" s="112"/>
      <c r="H343" s="112">
        <v>3</v>
      </c>
    </row>
    <row r="344" spans="2:8" x14ac:dyDescent="0.25">
      <c r="B344" s="107" t="s">
        <v>433</v>
      </c>
      <c r="C344" s="108"/>
      <c r="D344" s="109"/>
      <c r="E344" s="109"/>
      <c r="F344" s="109"/>
      <c r="G344" s="109"/>
      <c r="H344" s="109">
        <v>1</v>
      </c>
    </row>
    <row r="345" spans="2:8" x14ac:dyDescent="0.25">
      <c r="B345" s="110" t="s">
        <v>434</v>
      </c>
      <c r="C345" s="111"/>
      <c r="D345" s="112"/>
      <c r="E345" s="112"/>
      <c r="F345" s="112"/>
      <c r="G345" s="112"/>
      <c r="H345" s="112">
        <v>3</v>
      </c>
    </row>
    <row r="346" spans="2:8" x14ac:dyDescent="0.25">
      <c r="B346" s="107" t="s">
        <v>435</v>
      </c>
      <c r="C346" s="108"/>
      <c r="D346" s="109"/>
      <c r="E346" s="109"/>
      <c r="F346" s="109"/>
      <c r="G346" s="109"/>
      <c r="H346" s="109">
        <v>3</v>
      </c>
    </row>
    <row r="347" spans="2:8" x14ac:dyDescent="0.25">
      <c r="B347" s="110" t="s">
        <v>436</v>
      </c>
      <c r="C347" s="111"/>
      <c r="D347" s="112"/>
      <c r="E347" s="112"/>
      <c r="F347" s="112"/>
      <c r="G347" s="112"/>
      <c r="H347" s="112">
        <v>1</v>
      </c>
    </row>
    <row r="348" spans="2:8" x14ac:dyDescent="0.25">
      <c r="B348" s="107" t="s">
        <v>437</v>
      </c>
      <c r="C348" s="108"/>
      <c r="D348" s="109"/>
      <c r="E348" s="109"/>
      <c r="F348" s="109"/>
      <c r="G348" s="109"/>
      <c r="H348" s="109">
        <v>3</v>
      </c>
    </row>
    <row r="349" spans="2:8" x14ac:dyDescent="0.25">
      <c r="B349" s="110" t="s">
        <v>438</v>
      </c>
      <c r="C349" s="111"/>
      <c r="D349" s="112"/>
      <c r="E349" s="112"/>
      <c r="F349" s="112"/>
      <c r="G349" s="112"/>
      <c r="H349" s="112">
        <v>2</v>
      </c>
    </row>
    <row r="350" spans="2:8" x14ac:dyDescent="0.25">
      <c r="B350" s="107" t="s">
        <v>439</v>
      </c>
      <c r="C350" s="108"/>
      <c r="D350" s="109"/>
      <c r="E350" s="109"/>
      <c r="F350" s="109"/>
      <c r="G350" s="109"/>
      <c r="H350" s="109">
        <v>2</v>
      </c>
    </row>
    <row r="351" spans="2:8" x14ac:dyDescent="0.25">
      <c r="B351" s="110" t="s">
        <v>440</v>
      </c>
      <c r="C351" s="111"/>
      <c r="D351" s="112"/>
      <c r="E351" s="112"/>
      <c r="F351" s="112">
        <v>1</v>
      </c>
      <c r="G351" s="112">
        <v>1</v>
      </c>
      <c r="H351" s="112">
        <v>1</v>
      </c>
    </row>
    <row r="352" spans="2:8" x14ac:dyDescent="0.25">
      <c r="B352" s="107" t="s">
        <v>441</v>
      </c>
      <c r="C352" s="108"/>
      <c r="D352" s="109"/>
      <c r="E352" s="109"/>
      <c r="F352" s="109">
        <v>1</v>
      </c>
      <c r="G352" s="109">
        <v>1</v>
      </c>
      <c r="H352" s="109">
        <v>1</v>
      </c>
    </row>
    <row r="353" spans="2:8" x14ac:dyDescent="0.25">
      <c r="B353" s="110" t="s">
        <v>442</v>
      </c>
      <c r="C353" s="111"/>
      <c r="D353" s="112"/>
      <c r="E353" s="112"/>
      <c r="F353" s="112">
        <v>1</v>
      </c>
      <c r="G353" s="112">
        <v>1</v>
      </c>
      <c r="H353" s="112">
        <v>1</v>
      </c>
    </row>
    <row r="354" spans="2:8" x14ac:dyDescent="0.25">
      <c r="B354" s="107" t="s">
        <v>443</v>
      </c>
      <c r="C354" s="108"/>
      <c r="D354" s="109"/>
      <c r="E354" s="109"/>
      <c r="F354" s="109">
        <v>1</v>
      </c>
      <c r="G354" s="109">
        <v>1</v>
      </c>
      <c r="H354" s="109">
        <v>1</v>
      </c>
    </row>
    <row r="355" spans="2:8" x14ac:dyDescent="0.25">
      <c r="B355" s="110" t="s">
        <v>444</v>
      </c>
      <c r="C355" s="111"/>
      <c r="D355" s="112"/>
      <c r="E355" s="112"/>
      <c r="F355" s="112"/>
      <c r="G355" s="112"/>
      <c r="H355" s="112">
        <v>3</v>
      </c>
    </row>
    <row r="356" spans="2:8" x14ac:dyDescent="0.25">
      <c r="B356" s="107" t="s">
        <v>445</v>
      </c>
      <c r="C356" s="108"/>
      <c r="D356" s="109"/>
      <c r="E356" s="109"/>
      <c r="F356" s="109"/>
      <c r="G356" s="109"/>
      <c r="H356" s="109">
        <v>1</v>
      </c>
    </row>
    <row r="357" spans="2:8" x14ac:dyDescent="0.25">
      <c r="B357" s="110" t="s">
        <v>446</v>
      </c>
      <c r="C357" s="111"/>
      <c r="D357" s="112"/>
      <c r="E357" s="112"/>
      <c r="F357" s="112"/>
      <c r="G357" s="112"/>
      <c r="H357" s="112">
        <v>1</v>
      </c>
    </row>
    <row r="358" spans="2:8" x14ac:dyDescent="0.25">
      <c r="B358" s="107" t="s">
        <v>293</v>
      </c>
      <c r="C358" s="108"/>
      <c r="D358" s="109"/>
      <c r="E358" s="109"/>
      <c r="F358" s="109"/>
      <c r="G358" s="109"/>
      <c r="H358" s="109">
        <v>1</v>
      </c>
    </row>
    <row r="359" spans="2:8" x14ac:dyDescent="0.25">
      <c r="B359" s="110" t="s">
        <v>447</v>
      </c>
      <c r="C359" s="111"/>
      <c r="D359" s="112"/>
      <c r="E359" s="112"/>
      <c r="F359" s="112"/>
      <c r="G359" s="112"/>
      <c r="H359" s="112">
        <v>1</v>
      </c>
    </row>
    <row r="360" spans="2:8" x14ac:dyDescent="0.25">
      <c r="B360" s="107" t="s">
        <v>448</v>
      </c>
      <c r="C360" s="108"/>
      <c r="D360" s="109"/>
      <c r="E360" s="109"/>
      <c r="F360" s="109"/>
      <c r="G360" s="109"/>
      <c r="H360" s="109">
        <v>3</v>
      </c>
    </row>
    <row r="361" spans="2:8" x14ac:dyDescent="0.25">
      <c r="B361" s="110" t="s">
        <v>449</v>
      </c>
      <c r="C361" s="111"/>
      <c r="D361" s="112"/>
      <c r="E361" s="112"/>
      <c r="F361" s="112"/>
      <c r="G361" s="112"/>
      <c r="H361" s="112">
        <v>3</v>
      </c>
    </row>
    <row r="362" spans="2:8" x14ac:dyDescent="0.25">
      <c r="B362" s="107" t="s">
        <v>450</v>
      </c>
      <c r="C362" s="108"/>
      <c r="D362" s="109"/>
      <c r="E362" s="109"/>
      <c r="F362" s="109"/>
      <c r="G362" s="109"/>
      <c r="H362" s="109">
        <v>3</v>
      </c>
    </row>
    <row r="363" spans="2:8" x14ac:dyDescent="0.25">
      <c r="B363" s="104" t="s">
        <v>451</v>
      </c>
      <c r="C363" s="100"/>
      <c r="D363" s="101"/>
      <c r="E363" s="101"/>
      <c r="F363" s="101"/>
      <c r="G363" s="101"/>
      <c r="H363" s="101">
        <v>1</v>
      </c>
    </row>
    <row r="364" spans="2:8" x14ac:dyDescent="0.25">
      <c r="B364" s="96" t="s">
        <v>452</v>
      </c>
      <c r="C364" s="103"/>
      <c r="D364" s="98"/>
      <c r="E364" s="98"/>
      <c r="F364" s="98"/>
      <c r="G364" s="98"/>
      <c r="H364" s="98">
        <v>1</v>
      </c>
    </row>
    <row r="365" spans="2:8" x14ac:dyDescent="0.25">
      <c r="B365" s="110" t="s">
        <v>453</v>
      </c>
      <c r="C365" s="111"/>
      <c r="D365" s="112"/>
      <c r="E365" s="112"/>
      <c r="F365" s="112"/>
      <c r="G365" s="112"/>
      <c r="H365" s="112">
        <v>1</v>
      </c>
    </row>
    <row r="366" spans="2:8" x14ac:dyDescent="0.25">
      <c r="B366" s="107" t="s">
        <v>454</v>
      </c>
      <c r="C366" s="108"/>
      <c r="D366" s="109"/>
      <c r="E366" s="109"/>
      <c r="F366" s="109"/>
      <c r="G366" s="109"/>
      <c r="H366" s="109">
        <v>2</v>
      </c>
    </row>
    <row r="367" spans="2:8" x14ac:dyDescent="0.25">
      <c r="B367" s="110" t="s">
        <v>455</v>
      </c>
      <c r="C367" s="111"/>
      <c r="D367" s="112"/>
      <c r="E367" s="112"/>
      <c r="F367" s="112"/>
      <c r="G367" s="112"/>
      <c r="H367" s="112">
        <v>3</v>
      </c>
    </row>
    <row r="368" spans="2:8" x14ac:dyDescent="0.25">
      <c r="B368" s="96" t="s">
        <v>456</v>
      </c>
      <c r="C368" s="103"/>
      <c r="D368" s="98"/>
      <c r="E368" s="98"/>
      <c r="F368" s="98"/>
      <c r="G368" s="98"/>
      <c r="H368" s="98">
        <v>3</v>
      </c>
    </row>
    <row r="369" spans="2:8" x14ac:dyDescent="0.25">
      <c r="B369" s="104" t="s">
        <v>457</v>
      </c>
      <c r="C369" s="100"/>
      <c r="D369" s="101"/>
      <c r="E369" s="101"/>
      <c r="F369" s="101"/>
      <c r="G369" s="101"/>
      <c r="H369" s="101">
        <v>3</v>
      </c>
    </row>
    <row r="370" spans="2:8" x14ac:dyDescent="0.25">
      <c r="B370" s="96" t="s">
        <v>458</v>
      </c>
      <c r="C370" s="103"/>
      <c r="D370" s="98"/>
      <c r="E370" s="98"/>
      <c r="F370" s="98"/>
      <c r="G370" s="98"/>
      <c r="H370" s="98">
        <v>1</v>
      </c>
    </row>
    <row r="371" spans="2:8" x14ac:dyDescent="0.25">
      <c r="B371" s="104" t="s">
        <v>459</v>
      </c>
      <c r="C371" s="100"/>
      <c r="D371" s="101"/>
      <c r="E371" s="101"/>
      <c r="F371" s="101"/>
      <c r="G371" s="101"/>
      <c r="H371" s="101">
        <v>3</v>
      </c>
    </row>
    <row r="372" spans="2:8" x14ac:dyDescent="0.25">
      <c r="B372" s="96" t="s">
        <v>460</v>
      </c>
      <c r="C372" s="103"/>
      <c r="D372" s="98"/>
      <c r="E372" s="98"/>
      <c r="F372" s="98"/>
      <c r="G372" s="98"/>
      <c r="H372" s="98">
        <v>3</v>
      </c>
    </row>
    <row r="373" spans="2:8" x14ac:dyDescent="0.25">
      <c r="B373" s="104" t="s">
        <v>461</v>
      </c>
      <c r="C373" s="100"/>
      <c r="D373" s="101"/>
      <c r="E373" s="101"/>
      <c r="F373" s="101"/>
      <c r="G373" s="101"/>
      <c r="H373" s="101">
        <v>1</v>
      </c>
    </row>
    <row r="374" spans="2:8" x14ac:dyDescent="0.25">
      <c r="B374" s="96" t="s">
        <v>462</v>
      </c>
      <c r="C374" s="103"/>
      <c r="D374" s="98"/>
      <c r="E374" s="98"/>
      <c r="F374" s="98"/>
      <c r="G374" s="98"/>
      <c r="H374" s="98">
        <v>3</v>
      </c>
    </row>
    <row r="375" spans="2:8" x14ac:dyDescent="0.25">
      <c r="B375" s="110" t="s">
        <v>463</v>
      </c>
      <c r="C375" s="111"/>
      <c r="D375" s="112"/>
      <c r="E375" s="112"/>
      <c r="F375" s="112"/>
      <c r="G375" s="112"/>
      <c r="H375" s="112">
        <v>3</v>
      </c>
    </row>
    <row r="376" spans="2:8" x14ac:dyDescent="0.25">
      <c r="B376" s="96" t="s">
        <v>464</v>
      </c>
      <c r="C376" s="103"/>
      <c r="D376" s="98"/>
      <c r="E376" s="98"/>
      <c r="F376" s="98"/>
      <c r="G376" s="98"/>
      <c r="H376" s="98">
        <v>3</v>
      </c>
    </row>
    <row r="377" spans="2:8" x14ac:dyDescent="0.25">
      <c r="B377" s="110" t="s">
        <v>465</v>
      </c>
      <c r="C377" s="111"/>
      <c r="D377" s="112"/>
      <c r="E377" s="112"/>
      <c r="F377" s="112"/>
      <c r="G377" s="112"/>
      <c r="H377" s="112">
        <v>3</v>
      </c>
    </row>
    <row r="378" spans="2:8" x14ac:dyDescent="0.25">
      <c r="B378" s="107" t="s">
        <v>466</v>
      </c>
      <c r="C378" s="108"/>
      <c r="D378" s="109"/>
      <c r="E378" s="109">
        <v>3</v>
      </c>
      <c r="F378" s="109"/>
      <c r="G378" s="109"/>
      <c r="H378" s="109"/>
    </row>
    <row r="379" spans="2:8" x14ac:dyDescent="0.25">
      <c r="B379" s="104" t="s">
        <v>467</v>
      </c>
      <c r="C379" s="100"/>
      <c r="D379" s="101"/>
      <c r="E379" s="101"/>
      <c r="F379" s="101"/>
      <c r="G379" s="101"/>
      <c r="H379" s="101">
        <v>3</v>
      </c>
    </row>
  </sheetData>
  <protectedRanges>
    <protectedRange sqref="B123" name="範圍1_1"/>
    <protectedRange sqref="B121" name="範圍1_2"/>
    <protectedRange sqref="B122" name="範圍1_4"/>
  </protectedRanges>
  <phoneticPr fontId="2" type="noConversion"/>
  <conditionalFormatting sqref="B2:B379">
    <cfRule type="duplicateValues" dxfId="15" priority="1"/>
  </conditionalFormatting>
  <conditionalFormatting sqref="B192:B231">
    <cfRule type="duplicateValues" dxfId="14" priority="11"/>
    <cfRule type="duplicateValues" dxfId="13" priority="12"/>
    <cfRule type="duplicateValues" dxfId="12" priority="13"/>
  </conditionalFormatting>
  <conditionalFormatting sqref="B232:B248">
    <cfRule type="duplicateValues" dxfId="11" priority="8"/>
    <cfRule type="duplicateValues" dxfId="10" priority="9"/>
    <cfRule type="duplicateValues" dxfId="9" priority="10"/>
  </conditionalFormatting>
  <conditionalFormatting sqref="B249">
    <cfRule type="duplicateValues" dxfId="8" priority="5"/>
    <cfRule type="duplicateValues" dxfId="7" priority="6"/>
    <cfRule type="duplicateValues" dxfId="6" priority="7"/>
  </conditionalFormatting>
  <conditionalFormatting sqref="B250:B254">
    <cfRule type="duplicateValues" dxfId="5" priority="2"/>
    <cfRule type="duplicateValues" dxfId="4" priority="3"/>
    <cfRule type="duplicateValues" dxfId="3" priority="4"/>
  </conditionalFormatting>
  <conditionalFormatting sqref="B255:B266">
    <cfRule type="duplicateValues" dxfId="2" priority="14"/>
    <cfRule type="duplicateValues" dxfId="1" priority="15"/>
    <cfRule type="duplicateValues" dxfId="0" priority="16"/>
  </conditionalFormatting>
  <dataValidations count="1">
    <dataValidation type="list" allowBlank="1" showInputMessage="1" showErrorMessage="1" sqref="B193:B196 B206:B207 B209:B210 B212:B214" xr:uid="{00442979-D79B-465C-9751-80BD164AEE6E}">
      <formula1>課程名稱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CF1341-E979-4054-8CD9-9AE54E6B6939}">
  <dimension ref="A1:AG258"/>
  <sheetViews>
    <sheetView tabSelected="1" workbookViewId="0">
      <pane ySplit="1" topLeftCell="A2" activePane="bottomLeft" state="frozen"/>
      <selection pane="bottomLeft" activeCell="A2" sqref="A2"/>
    </sheetView>
  </sheetViews>
  <sheetFormatPr defaultRowHeight="16.5" x14ac:dyDescent="0.25"/>
  <cols>
    <col min="1" max="1" width="6.5" bestFit="1" customWidth="1"/>
    <col min="2" max="2" width="3.5" bestFit="1" customWidth="1"/>
    <col min="3" max="3" width="5.5" bestFit="1" customWidth="1"/>
    <col min="4" max="4" width="43.625" customWidth="1"/>
    <col min="5" max="5" width="5.5" bestFit="1" customWidth="1"/>
    <col min="6" max="6" width="6.25" customWidth="1"/>
    <col min="7" max="7" width="7.5" hidden="1" customWidth="1"/>
    <col min="8" max="8" width="3.5" hidden="1" customWidth="1"/>
    <col min="9" max="9" width="2.875" hidden="1" customWidth="1"/>
    <col min="10" max="10" width="2.5" hidden="1" customWidth="1"/>
    <col min="11" max="11" width="54.125" hidden="1" customWidth="1"/>
    <col min="12" max="13" width="6.875" hidden="1" customWidth="1"/>
    <col min="14" max="14" width="10.25" hidden="1" customWidth="1"/>
    <col min="15" max="15" width="6.875" hidden="1" customWidth="1"/>
    <col min="16" max="16" width="6" hidden="1" customWidth="1"/>
    <col min="17" max="17" width="10.25" hidden="1" customWidth="1"/>
    <col min="18" max="21" width="9" hidden="1" customWidth="1"/>
    <col min="22" max="22" width="14.5" hidden="1" customWidth="1"/>
    <col min="23" max="24" width="7" style="48" hidden="1" customWidth="1"/>
    <col min="25" max="26" width="9" hidden="1" customWidth="1"/>
    <col min="27" max="27" width="35.5" hidden="1" customWidth="1"/>
    <col min="28" max="28" width="11.25" hidden="1" customWidth="1"/>
    <col min="29" max="31" width="9" hidden="1" customWidth="1"/>
    <col min="32" max="32" width="25.75" hidden="1" customWidth="1"/>
    <col min="33" max="33" width="11.125" hidden="1" customWidth="1"/>
    <col min="34" max="35" width="9" customWidth="1"/>
  </cols>
  <sheetData>
    <row r="1" spans="1:33" ht="18" thickTop="1" thickBot="1" x14ac:dyDescent="0.3">
      <c r="A1" s="115" t="s">
        <v>468</v>
      </c>
      <c r="B1" s="115" t="s">
        <v>469</v>
      </c>
      <c r="C1" s="115" t="s">
        <v>470</v>
      </c>
      <c r="D1" s="46" t="s">
        <v>260</v>
      </c>
      <c r="E1" s="115" t="s">
        <v>281</v>
      </c>
      <c r="F1" s="115" t="s">
        <v>471</v>
      </c>
      <c r="K1" s="46"/>
      <c r="L1" s="26" t="s">
        <v>63</v>
      </c>
      <c r="M1" s="27" t="s">
        <v>5</v>
      </c>
      <c r="N1" s="27" t="s">
        <v>64</v>
      </c>
      <c r="O1" s="27" t="s">
        <v>9</v>
      </c>
      <c r="P1" s="27" t="s">
        <v>10</v>
      </c>
      <c r="Q1" s="27" t="s">
        <v>65</v>
      </c>
      <c r="V1" t="s">
        <v>280</v>
      </c>
      <c r="W1" s="48" t="s">
        <v>281</v>
      </c>
      <c r="X1" s="48" t="s">
        <v>282</v>
      </c>
      <c r="Y1" t="s">
        <v>283</v>
      </c>
    </row>
    <row r="2" spans="1:33" ht="17.25" thickTop="1" x14ac:dyDescent="0.25">
      <c r="A2" s="114"/>
      <c r="B2" s="51"/>
      <c r="C2" s="52"/>
      <c r="D2" s="52"/>
      <c r="E2" s="50"/>
      <c r="F2" s="50"/>
      <c r="G2" t="str">
        <f t="shared" ref="G2:G37" si="0">IF(LEFT(D2,3)="全民國","軍訓",LEFT(D2,3))</f>
        <v/>
      </c>
      <c r="H2" s="48" t="str">
        <f>IF(ISNA(VLOOKUP(F2,$S$2:$T$14,2,0)),"",VLOOKUP(F2,$S$2:$T$14,2,0))</f>
        <v/>
      </c>
      <c r="I2" s="48" t="str">
        <f>IF(ISBLANK(F2),"",IF(H2&lt;60,"","V"))</f>
        <v/>
      </c>
      <c r="J2" s="48" t="str">
        <f t="shared" ref="J2" si="1">IF(F2="停修","",IF(F2&gt;=60,E2,""))</f>
        <v/>
      </c>
      <c r="K2" s="49">
        <f>IF(H2&gt;59,IF(LEFT(D2,4)="大一英文","大一英文",(IF(LEFT(D2,2)="中文","中文",(IF(LEFT(D2,4)="全民國防","軍訓",(IF(LEFT(D2,4)="大一體育","大一體育",(IF(LEFT(D2,4)="大二體育","大二體育",(IF(LEFT(D2,4)="大二英文","大二英文",D2))))))))))),"")</f>
        <v>0</v>
      </c>
      <c r="L2" s="47" t="str">
        <f>IFERROR(IF(VLOOKUP(K2,工作表2!$B$2:$H$800,2,0 )=0,"",VLOOKUP(K2,工作表2!$B$2:$H$800,2,0 )),"")</f>
        <v/>
      </c>
      <c r="M2" s="47" t="str">
        <f>IFERROR(IF(VLOOKUP(K2,工作表2!$B$2:$H$800,3,0 )=0,"",VLOOKUP(K2,工作表2!$B$2:$H$800,3,0 )),"")</f>
        <v/>
      </c>
      <c r="N2" s="47" t="str">
        <f>IFERROR(IF(VLOOKUP(K2,工作表2!$B$2:$H$800,4,0 )=0,"",VLOOKUP(K2,工作表2!$B$2:$H$800,4,0 )),"")</f>
        <v/>
      </c>
      <c r="O2" s="47" t="str">
        <f>IFERROR(IF(VLOOKUP(K2,工作表2!$B$2:$H$800,5,0 )=0,"",VLOOKUP(K2,工作表2!$B$2:$H$800,5,0 )),"")</f>
        <v/>
      </c>
      <c r="P2" s="47" t="str">
        <f>IFERROR(IF(VLOOKUP(K2,工作表2!$B$2:$H$800,6,0 )=0,"",VLOOKUP(K2,工作表2!$B$2:$H$800,6,0 )),"")</f>
        <v/>
      </c>
      <c r="Q2" s="47" t="str">
        <f>IFERROR(IF(VLOOKUP(K2,工作表2!$B$2:$H$800,7,0 )=0,"",VLOOKUP(K2,工作表2!$B$2:$H$800,7,0 )),"")</f>
        <v/>
      </c>
      <c r="R2" s="46"/>
      <c r="S2" s="47" t="s">
        <v>257</v>
      </c>
      <c r="T2" s="46">
        <v>95</v>
      </c>
      <c r="V2">
        <f>D2</f>
        <v>0</v>
      </c>
      <c r="W2" s="48">
        <f>E2</f>
        <v>0</v>
      </c>
      <c r="X2" s="48">
        <f>F2</f>
        <v>0</v>
      </c>
      <c r="Y2">
        <f>IF(COUNTIF($V$2:$V$258,V2)=1,0,1)</f>
        <v>1</v>
      </c>
      <c r="AA2" t="e" cm="1" vm="2">
        <f t="array" ref="AA2">_xlfn._xlws.FILTER(表格1[],表格1[重複]=0)</f>
        <v>#VALUE!</v>
      </c>
      <c r="AF2" t="s">
        <v>284</v>
      </c>
      <c r="AG2" t="s">
        <v>285</v>
      </c>
    </row>
    <row r="3" spans="1:33" x14ac:dyDescent="0.25">
      <c r="A3" s="50"/>
      <c r="B3" s="51"/>
      <c r="C3" s="52"/>
      <c r="D3" s="52"/>
      <c r="E3" s="50"/>
      <c r="F3" s="50"/>
      <c r="G3" t="str">
        <f t="shared" si="0"/>
        <v/>
      </c>
      <c r="H3" s="48" t="str">
        <f t="shared" ref="H3:H37" si="2">IF(ISNA(VLOOKUP(F3,$S$2:$T$14,2,0)),"",VLOOKUP(F3,$S$2:$T$14,2,0))</f>
        <v/>
      </c>
      <c r="I3" s="48" t="str">
        <f t="shared" ref="I3:I37" si="3">IF(ISBLANK(F3),"",IF(H3&lt;60,"","V"))</f>
        <v/>
      </c>
      <c r="J3" s="48" t="str">
        <f t="shared" ref="J3:J37" si="4">IF(F3="停修","",IF(F3&gt;=60,E3,""))</f>
        <v/>
      </c>
      <c r="K3" s="49">
        <f t="shared" ref="K3:K66" si="5">IF(H3&gt;59,IF(LEFT(D3,4)="大一英文","大一英文",(IF(LEFT(D3,2)="中文","中文",(IF(LEFT(D3,4)="全民國防","軍訓",(IF(LEFT(D3,4)="大一體育","大一體育",(IF(LEFT(D3,4)="大二體育","大二體育",(IF(LEFT(D3,4)="大二英文","大二英文",D3))))))))))),"")</f>
        <v>0</v>
      </c>
      <c r="L3" s="47" t="str">
        <f>IFERROR(IF(VLOOKUP(K3,工作表2!$B$2:$H$800,2,0 )=0,"",VLOOKUP(K3,工作表2!$B$2:$H$800,2,0 )),"")</f>
        <v/>
      </c>
      <c r="M3" s="47" t="str">
        <f>IFERROR(IF(VLOOKUP(K3,工作表2!$B$2:$H$800,3,0 )=0,"",VLOOKUP(K3,工作表2!$B$2:$H$800,3,0 )),"")</f>
        <v/>
      </c>
      <c r="N3" s="47" t="str">
        <f>IFERROR(IF(VLOOKUP(K3,工作表2!$B$2:$H$800,4,0 )=0,"",VLOOKUP(K3,工作表2!$B$2:$H$800,4,0 )),"")</f>
        <v/>
      </c>
      <c r="O3" s="47" t="str">
        <f>IFERROR(IF(VLOOKUP(K3,工作表2!$B$2:$H$800,5,0 )=0,"",VLOOKUP(K3,工作表2!$B$2:$H$800,5,0 )),"")</f>
        <v/>
      </c>
      <c r="P3" s="47" t="str">
        <f>IFERROR(IF(VLOOKUP(K3,工作表2!$B$2:$H$800,6,0 )=0,"",VLOOKUP(K3,工作表2!$B$2:$H$800,6,0 )),"")</f>
        <v/>
      </c>
      <c r="Q3" s="47" t="str">
        <f>IFERROR(IF(VLOOKUP(K3,工作表2!$B$2:$H$800,7,0 )=0,"",VLOOKUP(K3,工作表2!$B$2:$H$800,7,0 )),"")</f>
        <v/>
      </c>
      <c r="R3" s="46"/>
      <c r="S3" s="47" t="s">
        <v>256</v>
      </c>
      <c r="T3" s="46">
        <v>87</v>
      </c>
      <c r="V3">
        <f t="shared" ref="V3:V66" si="6">D3</f>
        <v>0</v>
      </c>
      <c r="W3" s="48">
        <f t="shared" ref="W3:W66" si="7">E3</f>
        <v>0</v>
      </c>
      <c r="X3" s="48">
        <f t="shared" ref="X3:X66" si="8">F3</f>
        <v>0</v>
      </c>
      <c r="Y3">
        <f t="shared" ref="Y3:Y66" si="9">IF(COUNTIF($V$2:$V$258,V3)=1,0,1)</f>
        <v>1</v>
      </c>
      <c r="AF3" t="s">
        <v>233</v>
      </c>
      <c r="AG3">
        <f t="shared" ref="AG3:AG24" si="10">IFERROR(_xlfn.XLOOKUP(AF3,$D$2:$D$180,$E$2:$E$180),0)</f>
        <v>0</v>
      </c>
    </row>
    <row r="4" spans="1:33" x14ac:dyDescent="0.25">
      <c r="A4" s="50"/>
      <c r="B4" s="51"/>
      <c r="C4" s="52"/>
      <c r="D4" s="52"/>
      <c r="E4" s="50"/>
      <c r="F4" s="50"/>
      <c r="G4" t="str">
        <f t="shared" si="0"/>
        <v/>
      </c>
      <c r="H4" s="48" t="str">
        <f t="shared" si="2"/>
        <v/>
      </c>
      <c r="I4" s="48" t="str">
        <f t="shared" si="3"/>
        <v/>
      </c>
      <c r="J4" s="48" t="str">
        <f t="shared" si="4"/>
        <v/>
      </c>
      <c r="K4" s="49">
        <f t="shared" si="5"/>
        <v>0</v>
      </c>
      <c r="L4" s="47" t="str">
        <f>IFERROR(IF(VLOOKUP(K4,工作表2!$B$2:$H$800,2,0 )=0,"",VLOOKUP(K4,工作表2!$B$2:$H$800,2,0 )),"")</f>
        <v/>
      </c>
      <c r="M4" s="47" t="str">
        <f>IFERROR(IF(VLOOKUP(K4,工作表2!$B$2:$H$800,3,0 )=0,"",VLOOKUP(K4,工作表2!$B$2:$H$800,3,0 )),"")</f>
        <v/>
      </c>
      <c r="N4" s="47" t="str">
        <f>IFERROR(IF(VLOOKUP(K4,工作表2!$B$2:$H$800,4,0 )=0,"",VLOOKUP(K4,工作表2!$B$2:$H$800,4,0 )),"")</f>
        <v/>
      </c>
      <c r="O4" s="47" t="str">
        <f>IFERROR(IF(VLOOKUP(K4,工作表2!$B$2:$H$800,5,0 )=0,"",VLOOKUP(K4,工作表2!$B$2:$H$800,5,0 )),"")</f>
        <v/>
      </c>
      <c r="P4" s="47" t="str">
        <f>IFERROR(IF(VLOOKUP(K4,工作表2!$B$2:$H$800,6,0 )=0,"",VLOOKUP(K4,工作表2!$B$2:$H$800,6,0 )),"")</f>
        <v/>
      </c>
      <c r="Q4" s="47" t="str">
        <f>IFERROR(IF(VLOOKUP(K4,工作表2!$B$2:$H$800,7,0 )=0,"",VLOOKUP(K4,工作表2!$B$2:$H$800,7,0 )),"")</f>
        <v/>
      </c>
      <c r="R4" s="46"/>
      <c r="S4" s="47" t="s">
        <v>258</v>
      </c>
      <c r="T4" s="46">
        <v>82</v>
      </c>
      <c r="V4">
        <f t="shared" si="6"/>
        <v>0</v>
      </c>
      <c r="W4" s="48">
        <f t="shared" si="7"/>
        <v>0</v>
      </c>
      <c r="X4" s="48">
        <f t="shared" si="8"/>
        <v>0</v>
      </c>
      <c r="Y4">
        <f t="shared" si="9"/>
        <v>1</v>
      </c>
      <c r="AF4" t="s">
        <v>91</v>
      </c>
      <c r="AG4">
        <f t="shared" si="10"/>
        <v>0</v>
      </c>
    </row>
    <row r="5" spans="1:33" x14ac:dyDescent="0.25">
      <c r="A5" s="50"/>
      <c r="B5" s="51"/>
      <c r="C5" s="52"/>
      <c r="D5" s="52"/>
      <c r="E5" s="50"/>
      <c r="F5" s="50"/>
      <c r="G5" t="str">
        <f t="shared" si="0"/>
        <v/>
      </c>
      <c r="H5" s="48" t="str">
        <f t="shared" si="2"/>
        <v/>
      </c>
      <c r="I5" s="48" t="str">
        <f t="shared" si="3"/>
        <v/>
      </c>
      <c r="J5" s="48" t="str">
        <f t="shared" si="4"/>
        <v/>
      </c>
      <c r="K5" s="49">
        <f t="shared" si="5"/>
        <v>0</v>
      </c>
      <c r="L5" s="47" t="str">
        <f>IFERROR(IF(VLOOKUP(K5,工作表2!$B$2:$H$800,2,0 )=0,"",VLOOKUP(K5,工作表2!$B$2:$H$800,2,0 )),"")</f>
        <v/>
      </c>
      <c r="M5" s="47" t="str">
        <f>IFERROR(IF(VLOOKUP(K5,工作表2!$B$2:$H$800,3,0 )=0,"",VLOOKUP(K5,工作表2!$B$2:$H$800,3,0 )),"")</f>
        <v/>
      </c>
      <c r="N5" s="47" t="str">
        <f>IFERROR(IF(VLOOKUP(K5,工作表2!$B$2:$H$800,4,0 )=0,"",VLOOKUP(K5,工作表2!$B$2:$H$800,4,0 )),"")</f>
        <v/>
      </c>
      <c r="O5" s="47" t="str">
        <f>IFERROR(IF(VLOOKUP(K5,工作表2!$B$2:$H$800,5,0 )=0,"",VLOOKUP(K5,工作表2!$B$2:$H$800,5,0 )),"")</f>
        <v/>
      </c>
      <c r="P5" s="47" t="str">
        <f>IFERROR(IF(VLOOKUP(K5,工作表2!$B$2:$H$800,6,0 )=0,"",VLOOKUP(K5,工作表2!$B$2:$H$800,6,0 )),"")</f>
        <v/>
      </c>
      <c r="Q5" s="47" t="str">
        <f>IFERROR(IF(VLOOKUP(K5,工作表2!$B$2:$H$800,7,0 )=0,"",VLOOKUP(K5,工作表2!$B$2:$H$800,7,0 )),"")</f>
        <v/>
      </c>
      <c r="R5" s="46"/>
      <c r="S5" s="47" t="s">
        <v>261</v>
      </c>
      <c r="T5" s="46">
        <v>78</v>
      </c>
      <c r="V5">
        <f t="shared" si="6"/>
        <v>0</v>
      </c>
      <c r="W5" s="48">
        <f t="shared" si="7"/>
        <v>0</v>
      </c>
      <c r="X5" s="48">
        <f t="shared" si="8"/>
        <v>0</v>
      </c>
      <c r="Y5">
        <f t="shared" si="9"/>
        <v>1</v>
      </c>
      <c r="AF5" t="s">
        <v>234</v>
      </c>
      <c r="AG5">
        <f t="shared" si="10"/>
        <v>0</v>
      </c>
    </row>
    <row r="6" spans="1:33" x14ac:dyDescent="0.25">
      <c r="A6" s="50"/>
      <c r="B6" s="51"/>
      <c r="C6" s="52"/>
      <c r="D6" s="52"/>
      <c r="E6" s="50"/>
      <c r="F6" s="50"/>
      <c r="G6" t="str">
        <f t="shared" si="0"/>
        <v/>
      </c>
      <c r="H6" s="48" t="str">
        <f t="shared" si="2"/>
        <v/>
      </c>
      <c r="I6" s="48" t="str">
        <f t="shared" si="3"/>
        <v/>
      </c>
      <c r="J6" s="48" t="str">
        <f t="shared" si="4"/>
        <v/>
      </c>
      <c r="K6" s="49">
        <f t="shared" si="5"/>
        <v>0</v>
      </c>
      <c r="L6" s="47" t="str">
        <f>IFERROR(IF(VLOOKUP(K6,工作表2!$B$2:$H$800,2,0 )=0,"",VLOOKUP(K6,工作表2!$B$2:$H$800,2,0 )),"")</f>
        <v/>
      </c>
      <c r="M6" s="47" t="str">
        <f>IFERROR(IF(VLOOKUP(K6,工作表2!$B$2:$H$800,3,0 )=0,"",VLOOKUP(K6,工作表2!$B$2:$H$800,3,0 )),"")</f>
        <v/>
      </c>
      <c r="N6" s="47" t="str">
        <f>IFERROR(IF(VLOOKUP(K6,工作表2!$B$2:$H$800,4,0 )=0,"",VLOOKUP(K6,工作表2!$B$2:$H$800,4,0 )),"")</f>
        <v/>
      </c>
      <c r="O6" s="47" t="str">
        <f>IFERROR(IF(VLOOKUP(K6,工作表2!$B$2:$H$800,5,0 )=0,"",VLOOKUP(K6,工作表2!$B$2:$H$800,5,0 )),"")</f>
        <v/>
      </c>
      <c r="P6" s="47" t="str">
        <f>IFERROR(IF(VLOOKUP(K6,工作表2!$B$2:$H$800,6,0 )=0,"",VLOOKUP(K6,工作表2!$B$2:$H$800,6,0 )),"")</f>
        <v/>
      </c>
      <c r="Q6" s="47" t="str">
        <f>IFERROR(IF(VLOOKUP(K6,工作表2!$B$2:$H$800,7,0 )=0,"",VLOOKUP(K6,工作表2!$B$2:$H$800,7,0 )),"")</f>
        <v/>
      </c>
      <c r="R6" s="46"/>
      <c r="S6" s="47" t="s">
        <v>262</v>
      </c>
      <c r="T6" s="46">
        <v>75</v>
      </c>
      <c r="V6">
        <f t="shared" si="6"/>
        <v>0</v>
      </c>
      <c r="W6" s="48">
        <f t="shared" si="7"/>
        <v>0</v>
      </c>
      <c r="X6" s="48">
        <f t="shared" si="8"/>
        <v>0</v>
      </c>
      <c r="Y6">
        <f t="shared" si="9"/>
        <v>1</v>
      </c>
      <c r="AF6" t="s">
        <v>235</v>
      </c>
      <c r="AG6">
        <f t="shared" si="10"/>
        <v>0</v>
      </c>
    </row>
    <row r="7" spans="1:33" x14ac:dyDescent="0.25">
      <c r="A7" s="50"/>
      <c r="B7" s="51"/>
      <c r="C7" s="52"/>
      <c r="D7" s="52"/>
      <c r="E7" s="50"/>
      <c r="F7" s="50"/>
      <c r="G7" t="str">
        <f t="shared" si="0"/>
        <v/>
      </c>
      <c r="H7" s="48" t="str">
        <f t="shared" si="2"/>
        <v/>
      </c>
      <c r="I7" s="48" t="str">
        <f t="shared" si="3"/>
        <v/>
      </c>
      <c r="J7" s="48" t="str">
        <f t="shared" si="4"/>
        <v/>
      </c>
      <c r="K7" s="49">
        <f t="shared" si="5"/>
        <v>0</v>
      </c>
      <c r="L7" s="47" t="str">
        <f>IFERROR(IF(VLOOKUP(K7,工作表2!$B$2:$H$800,2,0 )=0,"",VLOOKUP(K7,工作表2!$B$2:$H$800,2,0 )),"")</f>
        <v/>
      </c>
      <c r="M7" s="47" t="str">
        <f>IFERROR(IF(VLOOKUP(K7,工作表2!$B$2:$H$800,3,0 )=0,"",VLOOKUP(K7,工作表2!$B$2:$H$800,3,0 )),"")</f>
        <v/>
      </c>
      <c r="N7" s="47" t="str">
        <f>IFERROR(IF(VLOOKUP(K7,工作表2!$B$2:$H$800,4,0 )=0,"",VLOOKUP(K7,工作表2!$B$2:$H$800,4,0 )),"")</f>
        <v/>
      </c>
      <c r="O7" s="47" t="str">
        <f>IFERROR(IF(VLOOKUP(K7,工作表2!$B$2:$H$800,5,0 )=0,"",VLOOKUP(K7,工作表2!$B$2:$H$800,5,0 )),"")</f>
        <v/>
      </c>
      <c r="P7" s="47" t="str">
        <f>IFERROR(IF(VLOOKUP(K7,工作表2!$B$2:$H$800,6,0 )=0,"",VLOOKUP(K7,工作表2!$B$2:$H$800,6,0 )),"")</f>
        <v/>
      </c>
      <c r="Q7" s="47" t="str">
        <f>IFERROR(IF(VLOOKUP(K7,工作表2!$B$2:$H$800,7,0 )=0,"",VLOOKUP(K7,工作表2!$B$2:$H$800,7,0 )),"")</f>
        <v/>
      </c>
      <c r="R7" s="46"/>
      <c r="S7" s="47" t="s">
        <v>263</v>
      </c>
      <c r="T7" s="46">
        <v>71</v>
      </c>
      <c r="V7">
        <f t="shared" si="6"/>
        <v>0</v>
      </c>
      <c r="W7" s="48">
        <f t="shared" si="7"/>
        <v>0</v>
      </c>
      <c r="X7" s="48">
        <f t="shared" si="8"/>
        <v>0</v>
      </c>
      <c r="Y7">
        <f t="shared" si="9"/>
        <v>1</v>
      </c>
      <c r="AF7" t="s">
        <v>236</v>
      </c>
      <c r="AG7">
        <f t="shared" si="10"/>
        <v>0</v>
      </c>
    </row>
    <row r="8" spans="1:33" x14ac:dyDescent="0.25">
      <c r="A8" s="50"/>
      <c r="B8" s="51"/>
      <c r="C8" s="52"/>
      <c r="D8" s="52"/>
      <c r="E8" s="50"/>
      <c r="F8" s="50"/>
      <c r="G8" t="str">
        <f t="shared" si="0"/>
        <v/>
      </c>
      <c r="H8" s="48" t="str">
        <f t="shared" si="2"/>
        <v/>
      </c>
      <c r="I8" s="48" t="str">
        <f t="shared" si="3"/>
        <v/>
      </c>
      <c r="J8" s="48" t="str">
        <f t="shared" si="4"/>
        <v/>
      </c>
      <c r="K8" s="49">
        <f t="shared" si="5"/>
        <v>0</v>
      </c>
      <c r="L8" s="47" t="str">
        <f>IFERROR(IF(VLOOKUP(K8,工作表2!$B$2:$H$800,2,0 )=0,"",VLOOKUP(K8,工作表2!$B$2:$H$800,2,0 )),"")</f>
        <v/>
      </c>
      <c r="M8" s="47" t="str">
        <f>IFERROR(IF(VLOOKUP(K8,工作表2!$B$2:$H$800,3,0 )=0,"",VLOOKUP(K8,工作表2!$B$2:$H$800,3,0 )),"")</f>
        <v/>
      </c>
      <c r="N8" s="47" t="str">
        <f>IFERROR(IF(VLOOKUP(K8,工作表2!$B$2:$H$800,4,0 )=0,"",VLOOKUP(K8,工作表2!$B$2:$H$800,4,0 )),"")</f>
        <v/>
      </c>
      <c r="O8" s="47" t="str">
        <f>IFERROR(IF(VLOOKUP(K8,工作表2!$B$2:$H$800,5,0 )=0,"",VLOOKUP(K8,工作表2!$B$2:$H$800,5,0 )),"")</f>
        <v/>
      </c>
      <c r="P8" s="47" t="str">
        <f>IFERROR(IF(VLOOKUP(K8,工作表2!$B$2:$H$800,6,0 )=0,"",VLOOKUP(K8,工作表2!$B$2:$H$800,6,0 )),"")</f>
        <v/>
      </c>
      <c r="Q8" s="47" t="str">
        <f>IFERROR(IF(VLOOKUP(K8,工作表2!$B$2:$H$800,7,0 )=0,"",VLOOKUP(K8,工作表2!$B$2:$H$800,7,0 )),"")</f>
        <v/>
      </c>
      <c r="R8" s="46"/>
      <c r="S8" s="47" t="s">
        <v>264</v>
      </c>
      <c r="T8" s="46">
        <v>68</v>
      </c>
      <c r="V8">
        <f t="shared" si="6"/>
        <v>0</v>
      </c>
      <c r="W8" s="48">
        <f t="shared" si="7"/>
        <v>0</v>
      </c>
      <c r="X8" s="48">
        <f t="shared" si="8"/>
        <v>0</v>
      </c>
      <c r="Y8">
        <f t="shared" si="9"/>
        <v>1</v>
      </c>
      <c r="AF8" t="s">
        <v>237</v>
      </c>
      <c r="AG8">
        <f t="shared" si="10"/>
        <v>0</v>
      </c>
    </row>
    <row r="9" spans="1:33" x14ac:dyDescent="0.25">
      <c r="A9" s="50"/>
      <c r="B9" s="51"/>
      <c r="C9" s="52"/>
      <c r="D9" s="52"/>
      <c r="E9" s="50"/>
      <c r="F9" s="50"/>
      <c r="G9" t="str">
        <f t="shared" si="0"/>
        <v/>
      </c>
      <c r="H9" s="48" t="str">
        <f t="shared" si="2"/>
        <v/>
      </c>
      <c r="I9" s="48" t="str">
        <f t="shared" si="3"/>
        <v/>
      </c>
      <c r="J9" s="48" t="str">
        <f t="shared" si="4"/>
        <v/>
      </c>
      <c r="K9" s="49">
        <f t="shared" si="5"/>
        <v>0</v>
      </c>
      <c r="L9" s="47" t="str">
        <f>IFERROR(IF(VLOOKUP(K9,工作表2!$B$2:$H$800,2,0 )=0,"",VLOOKUP(K9,工作表2!$B$2:$H$800,2,0 )),"")</f>
        <v/>
      </c>
      <c r="M9" s="47" t="str">
        <f>IFERROR(IF(VLOOKUP(K9,工作表2!$B$2:$H$800,3,0 )=0,"",VLOOKUP(K9,工作表2!$B$2:$H$800,3,0 )),"")</f>
        <v/>
      </c>
      <c r="N9" s="47" t="str">
        <f>IFERROR(IF(VLOOKUP(K9,工作表2!$B$2:$H$800,4,0 )=0,"",VLOOKUP(K9,工作表2!$B$2:$H$800,4,0 )),"")</f>
        <v/>
      </c>
      <c r="O9" s="47" t="str">
        <f>IFERROR(IF(VLOOKUP(K9,工作表2!$B$2:$H$800,5,0 )=0,"",VLOOKUP(K9,工作表2!$B$2:$H$800,5,0 )),"")</f>
        <v/>
      </c>
      <c r="P9" s="47" t="str">
        <f>IFERROR(IF(VLOOKUP(K9,工作表2!$B$2:$H$800,6,0 )=0,"",VLOOKUP(K9,工作表2!$B$2:$H$800,6,0 )),"")</f>
        <v/>
      </c>
      <c r="Q9" s="47" t="str">
        <f>IFERROR(IF(VLOOKUP(K9,工作表2!$B$2:$H$800,7,0 )=0,"",VLOOKUP(K9,工作表2!$B$2:$H$800,7,0 )),"")</f>
        <v/>
      </c>
      <c r="R9" s="46"/>
      <c r="S9" s="47" t="s">
        <v>265</v>
      </c>
      <c r="T9" s="46">
        <v>65</v>
      </c>
      <c r="V9">
        <f t="shared" si="6"/>
        <v>0</v>
      </c>
      <c r="W9" s="48">
        <f t="shared" si="7"/>
        <v>0</v>
      </c>
      <c r="X9" s="48">
        <f t="shared" si="8"/>
        <v>0</v>
      </c>
      <c r="Y9">
        <f t="shared" si="9"/>
        <v>1</v>
      </c>
      <c r="AF9" t="s">
        <v>153</v>
      </c>
      <c r="AG9">
        <f t="shared" si="10"/>
        <v>0</v>
      </c>
    </row>
    <row r="10" spans="1:33" x14ac:dyDescent="0.25">
      <c r="A10" s="50"/>
      <c r="B10" s="51"/>
      <c r="C10" s="52"/>
      <c r="D10" s="52"/>
      <c r="E10" s="50"/>
      <c r="F10" s="50"/>
      <c r="G10" t="str">
        <f t="shared" si="0"/>
        <v/>
      </c>
      <c r="H10" s="48" t="str">
        <f t="shared" si="2"/>
        <v/>
      </c>
      <c r="I10" s="48" t="str">
        <f t="shared" si="3"/>
        <v/>
      </c>
      <c r="J10" s="48" t="str">
        <f t="shared" si="4"/>
        <v/>
      </c>
      <c r="K10" s="49">
        <f t="shared" si="5"/>
        <v>0</v>
      </c>
      <c r="L10" s="47" t="str">
        <f>IFERROR(IF(VLOOKUP(K10,工作表2!$B$2:$H$800,2,0 )=0,"",VLOOKUP(K10,工作表2!$B$2:$H$800,2,0 )),"")</f>
        <v/>
      </c>
      <c r="M10" s="47" t="str">
        <f>IFERROR(IF(VLOOKUP(K10,工作表2!$B$2:$H$800,3,0 )=0,"",VLOOKUP(K10,工作表2!$B$2:$H$800,3,0 )),"")</f>
        <v/>
      </c>
      <c r="N10" s="47" t="str">
        <f>IFERROR(IF(VLOOKUP(K10,工作表2!$B$2:$H$800,4,0 )=0,"",VLOOKUP(K10,工作表2!$B$2:$H$800,4,0 )),"")</f>
        <v/>
      </c>
      <c r="O10" s="47" t="str">
        <f>IFERROR(IF(VLOOKUP(K10,工作表2!$B$2:$H$800,5,0 )=0,"",VLOOKUP(K10,工作表2!$B$2:$H$800,5,0 )),"")</f>
        <v/>
      </c>
      <c r="P10" s="47" t="str">
        <f>IFERROR(IF(VLOOKUP(K10,工作表2!$B$2:$H$800,6,0 )=0,"",VLOOKUP(K10,工作表2!$B$2:$H$800,6,0 )),"")</f>
        <v/>
      </c>
      <c r="Q10" s="47" t="str">
        <f>IFERROR(IF(VLOOKUP(K10,工作表2!$B$2:$H$800,7,0 )=0,"",VLOOKUP(K10,工作表2!$B$2:$H$800,7,0 )),"")</f>
        <v/>
      </c>
      <c r="R10" s="46"/>
      <c r="S10" s="47" t="s">
        <v>266</v>
      </c>
      <c r="T10" s="46">
        <v>61</v>
      </c>
      <c r="V10">
        <f t="shared" si="6"/>
        <v>0</v>
      </c>
      <c r="W10" s="48">
        <f t="shared" si="7"/>
        <v>0</v>
      </c>
      <c r="X10" s="48">
        <f t="shared" si="8"/>
        <v>0</v>
      </c>
      <c r="Y10">
        <f t="shared" si="9"/>
        <v>1</v>
      </c>
      <c r="AF10" t="s">
        <v>44</v>
      </c>
      <c r="AG10">
        <f t="shared" si="10"/>
        <v>0</v>
      </c>
    </row>
    <row r="11" spans="1:33" x14ac:dyDescent="0.25">
      <c r="A11" s="50"/>
      <c r="B11" s="51"/>
      <c r="C11" s="52"/>
      <c r="D11" s="52"/>
      <c r="E11" s="50"/>
      <c r="F11" s="50"/>
      <c r="G11" t="str">
        <f t="shared" si="0"/>
        <v/>
      </c>
      <c r="H11" s="48" t="str">
        <f t="shared" si="2"/>
        <v/>
      </c>
      <c r="I11" s="48" t="str">
        <f t="shared" si="3"/>
        <v/>
      </c>
      <c r="J11" s="48" t="str">
        <f t="shared" si="4"/>
        <v/>
      </c>
      <c r="K11" s="49">
        <f t="shared" si="5"/>
        <v>0</v>
      </c>
      <c r="L11" s="47" t="str">
        <f>IFERROR(IF(VLOOKUP(K11,工作表2!$B$2:$H$800,2,0 )=0,"",VLOOKUP(K11,工作表2!$B$2:$H$800,2,0 )),"")</f>
        <v/>
      </c>
      <c r="M11" s="47" t="str">
        <f>IFERROR(IF(VLOOKUP(K11,工作表2!$B$2:$H$800,3,0 )=0,"",VLOOKUP(K11,工作表2!$B$2:$H$800,3,0 )),"")</f>
        <v/>
      </c>
      <c r="N11" s="47" t="str">
        <f>IFERROR(IF(VLOOKUP(K11,工作表2!$B$2:$H$800,4,0 )=0,"",VLOOKUP(K11,工作表2!$B$2:$H$800,4,0 )),"")</f>
        <v/>
      </c>
      <c r="O11" s="47" t="str">
        <f>IFERROR(IF(VLOOKUP(K11,工作表2!$B$2:$H$800,5,0 )=0,"",VLOOKUP(K11,工作表2!$B$2:$H$800,5,0 )),"")</f>
        <v/>
      </c>
      <c r="P11" s="47" t="str">
        <f>IFERROR(IF(VLOOKUP(K11,工作表2!$B$2:$H$800,6,0 )=0,"",VLOOKUP(K11,工作表2!$B$2:$H$800,6,0 )),"")</f>
        <v/>
      </c>
      <c r="Q11" s="47" t="str">
        <f>IFERROR(IF(VLOOKUP(K11,工作表2!$B$2:$H$800,7,0 )=0,"",VLOOKUP(K11,工作表2!$B$2:$H$800,7,0 )),"")</f>
        <v/>
      </c>
      <c r="R11" s="46"/>
      <c r="S11" s="47" t="s">
        <v>267</v>
      </c>
      <c r="T11" s="46">
        <v>99</v>
      </c>
      <c r="V11">
        <f t="shared" si="6"/>
        <v>0</v>
      </c>
      <c r="W11" s="48">
        <f t="shared" si="7"/>
        <v>0</v>
      </c>
      <c r="X11" s="48">
        <f t="shared" si="8"/>
        <v>0</v>
      </c>
      <c r="Y11">
        <f t="shared" si="9"/>
        <v>1</v>
      </c>
      <c r="AF11" t="s">
        <v>238</v>
      </c>
      <c r="AG11">
        <f t="shared" si="10"/>
        <v>0</v>
      </c>
    </row>
    <row r="12" spans="1:33" x14ac:dyDescent="0.25">
      <c r="A12" s="50"/>
      <c r="B12" s="51"/>
      <c r="C12" s="52"/>
      <c r="D12" s="52"/>
      <c r="E12" s="50"/>
      <c r="F12" s="50"/>
      <c r="G12" t="str">
        <f t="shared" si="0"/>
        <v/>
      </c>
      <c r="H12" s="48" t="str">
        <f t="shared" si="2"/>
        <v/>
      </c>
      <c r="I12" s="48" t="str">
        <f t="shared" si="3"/>
        <v/>
      </c>
      <c r="J12" s="48" t="str">
        <f t="shared" si="4"/>
        <v/>
      </c>
      <c r="K12" s="49">
        <f t="shared" si="5"/>
        <v>0</v>
      </c>
      <c r="L12" s="47" t="str">
        <f>IFERROR(IF(VLOOKUP(K12,工作表2!$B$2:$H$800,2,0 )=0,"",VLOOKUP(K12,工作表2!$B$2:$H$800,2,0 )),"")</f>
        <v/>
      </c>
      <c r="M12" s="47" t="str">
        <f>IFERROR(IF(VLOOKUP(K12,工作表2!$B$2:$H$800,3,0 )=0,"",VLOOKUP(K12,工作表2!$B$2:$H$800,3,0 )),"")</f>
        <v/>
      </c>
      <c r="N12" s="47" t="str">
        <f>IFERROR(IF(VLOOKUP(K12,工作表2!$B$2:$H$800,4,0 )=0,"",VLOOKUP(K12,工作表2!$B$2:$H$800,4,0 )),"")</f>
        <v/>
      </c>
      <c r="O12" s="47" t="str">
        <f>IFERROR(IF(VLOOKUP(K12,工作表2!$B$2:$H$800,5,0 )=0,"",VLOOKUP(K12,工作表2!$B$2:$H$800,5,0 )),"")</f>
        <v/>
      </c>
      <c r="P12" s="47" t="str">
        <f>IFERROR(IF(VLOOKUP(K12,工作表2!$B$2:$H$800,6,0 )=0,"",VLOOKUP(K12,工作表2!$B$2:$H$800,6,0 )),"")</f>
        <v/>
      </c>
      <c r="Q12" s="47" t="str">
        <f>IFERROR(IF(VLOOKUP(K12,工作表2!$B$2:$H$800,7,0 )=0,"",VLOOKUP(K12,工作表2!$B$2:$H$800,7,0 )),"")</f>
        <v/>
      </c>
      <c r="R12" s="46"/>
      <c r="S12" s="47" t="s">
        <v>268</v>
      </c>
      <c r="T12" s="46">
        <v>55</v>
      </c>
      <c r="V12">
        <f t="shared" si="6"/>
        <v>0</v>
      </c>
      <c r="W12" s="48">
        <f t="shared" si="7"/>
        <v>0</v>
      </c>
      <c r="X12" s="48">
        <f t="shared" si="8"/>
        <v>0</v>
      </c>
      <c r="Y12">
        <f t="shared" si="9"/>
        <v>1</v>
      </c>
      <c r="AF12" t="s">
        <v>239</v>
      </c>
      <c r="AG12">
        <f t="shared" si="10"/>
        <v>0</v>
      </c>
    </row>
    <row r="13" spans="1:33" x14ac:dyDescent="0.25">
      <c r="A13" s="50"/>
      <c r="B13" s="50"/>
      <c r="C13" s="52"/>
      <c r="D13" s="52"/>
      <c r="E13" s="50"/>
      <c r="F13" s="50"/>
      <c r="G13" t="str">
        <f t="shared" si="0"/>
        <v/>
      </c>
      <c r="H13" s="48" t="str">
        <f t="shared" si="2"/>
        <v/>
      </c>
      <c r="I13" s="48" t="str">
        <f t="shared" si="3"/>
        <v/>
      </c>
      <c r="J13" s="48" t="str">
        <f t="shared" si="4"/>
        <v/>
      </c>
      <c r="K13" s="49">
        <f t="shared" si="5"/>
        <v>0</v>
      </c>
      <c r="L13" s="47" t="str">
        <f>IFERROR(IF(VLOOKUP(K13,工作表2!$B$2:$H$800,2,0 )=0,"",VLOOKUP(K13,工作表2!$B$2:$H$800,2,0 )),"")</f>
        <v/>
      </c>
      <c r="M13" s="47" t="str">
        <f>IFERROR(IF(VLOOKUP(K13,工作表2!$B$2:$H$800,3,0 )=0,"",VLOOKUP(K13,工作表2!$B$2:$H$800,3,0 )),"")</f>
        <v/>
      </c>
      <c r="N13" s="47" t="str">
        <f>IFERROR(IF(VLOOKUP(K13,工作表2!$B$2:$H$800,4,0 )=0,"",VLOOKUP(K13,工作表2!$B$2:$H$800,4,0 )),"")</f>
        <v/>
      </c>
      <c r="O13" s="47" t="str">
        <f>IFERROR(IF(VLOOKUP(K13,工作表2!$B$2:$H$800,5,0 )=0,"",VLOOKUP(K13,工作表2!$B$2:$H$800,5,0 )),"")</f>
        <v/>
      </c>
      <c r="P13" s="47" t="str">
        <f>IFERROR(IF(VLOOKUP(K13,工作表2!$B$2:$H$800,6,0 )=0,"",VLOOKUP(K13,工作表2!$B$2:$H$800,6,0 )),"")</f>
        <v/>
      </c>
      <c r="Q13" s="47" t="str">
        <f>IFERROR(IF(VLOOKUP(K13,工作表2!$B$2:$H$800,7,0 )=0,"",VLOOKUP(K13,工作表2!$B$2:$H$800,7,0 )),"")</f>
        <v/>
      </c>
      <c r="R13" s="46"/>
      <c r="S13" s="47" t="s">
        <v>269</v>
      </c>
      <c r="T13" s="46">
        <v>49</v>
      </c>
      <c r="V13">
        <f t="shared" si="6"/>
        <v>0</v>
      </c>
      <c r="W13" s="48">
        <f t="shared" si="7"/>
        <v>0</v>
      </c>
      <c r="X13" s="48">
        <f t="shared" si="8"/>
        <v>0</v>
      </c>
      <c r="Y13">
        <f t="shared" si="9"/>
        <v>1</v>
      </c>
      <c r="AF13" t="s">
        <v>240</v>
      </c>
      <c r="AG13">
        <f t="shared" si="10"/>
        <v>0</v>
      </c>
    </row>
    <row r="14" spans="1:33" x14ac:dyDescent="0.25">
      <c r="A14" s="50"/>
      <c r="B14" s="50"/>
      <c r="C14" s="52"/>
      <c r="D14" s="52"/>
      <c r="E14" s="50"/>
      <c r="F14" s="50"/>
      <c r="G14" t="str">
        <f t="shared" si="0"/>
        <v/>
      </c>
      <c r="H14" s="48" t="str">
        <f t="shared" si="2"/>
        <v/>
      </c>
      <c r="I14" s="48" t="str">
        <f t="shared" si="3"/>
        <v/>
      </c>
      <c r="J14" s="48" t="str">
        <f t="shared" si="4"/>
        <v/>
      </c>
      <c r="K14" s="49">
        <f t="shared" si="5"/>
        <v>0</v>
      </c>
      <c r="L14" s="47" t="str">
        <f>IFERROR(IF(VLOOKUP(K14,工作表2!$B$2:$H$800,2,0 )=0,"",VLOOKUP(K14,工作表2!$B$2:$H$800,2,0 )),"")</f>
        <v/>
      </c>
      <c r="M14" s="47" t="str">
        <f>IFERROR(IF(VLOOKUP(K14,工作表2!$B$2:$H$800,3,0 )=0,"",VLOOKUP(K14,工作表2!$B$2:$H$800,3,0 )),"")</f>
        <v/>
      </c>
      <c r="N14" s="47" t="str">
        <f>IFERROR(IF(VLOOKUP(K14,工作表2!$B$2:$H$800,4,0 )=0,"",VLOOKUP(K14,工作表2!$B$2:$H$800,4,0 )),"")</f>
        <v/>
      </c>
      <c r="O14" s="47" t="str">
        <f>IFERROR(IF(VLOOKUP(K14,工作表2!$B$2:$H$800,5,0 )=0,"",VLOOKUP(K14,工作表2!$B$2:$H$800,5,0 )),"")</f>
        <v/>
      </c>
      <c r="P14" s="47" t="str">
        <f>IFERROR(IF(VLOOKUP(K14,工作表2!$B$2:$H$800,6,0 )=0,"",VLOOKUP(K14,工作表2!$B$2:$H$800,6,0 )),"")</f>
        <v/>
      </c>
      <c r="Q14" s="47" t="str">
        <f>IFERROR(IF(VLOOKUP(K14,工作表2!$B$2:$H$800,7,0 )=0,"",VLOOKUP(K14,工作表2!$B$2:$H$800,7,0 )),"")</f>
        <v/>
      </c>
      <c r="R14" s="46"/>
      <c r="S14" s="47" t="s">
        <v>270</v>
      </c>
      <c r="T14" s="46">
        <v>0</v>
      </c>
      <c r="V14">
        <f t="shared" si="6"/>
        <v>0</v>
      </c>
      <c r="W14" s="48">
        <f t="shared" si="7"/>
        <v>0</v>
      </c>
      <c r="X14" s="48">
        <f t="shared" si="8"/>
        <v>0</v>
      </c>
      <c r="Y14">
        <f t="shared" si="9"/>
        <v>1</v>
      </c>
      <c r="AF14" t="s">
        <v>26</v>
      </c>
      <c r="AG14">
        <f t="shared" si="10"/>
        <v>0</v>
      </c>
    </row>
    <row r="15" spans="1:33" x14ac:dyDescent="0.25">
      <c r="A15" s="50"/>
      <c r="B15" s="50"/>
      <c r="C15" s="52"/>
      <c r="D15" s="52"/>
      <c r="E15" s="50"/>
      <c r="F15" s="50"/>
      <c r="G15" t="str">
        <f t="shared" si="0"/>
        <v/>
      </c>
      <c r="H15" s="48" t="str">
        <f t="shared" si="2"/>
        <v/>
      </c>
      <c r="I15" s="48" t="str">
        <f t="shared" si="3"/>
        <v/>
      </c>
      <c r="J15" s="48" t="str">
        <f t="shared" si="4"/>
        <v/>
      </c>
      <c r="K15" s="49">
        <f t="shared" si="5"/>
        <v>0</v>
      </c>
      <c r="L15" s="47" t="str">
        <f>IFERROR(IF(VLOOKUP(K15,工作表2!$B$2:$H$800,2,0 )=0,"",VLOOKUP(K15,工作表2!$B$2:$H$800,2,0 )),"")</f>
        <v/>
      </c>
      <c r="M15" s="47" t="str">
        <f>IFERROR(IF(VLOOKUP(K15,工作表2!$B$2:$H$800,3,0 )=0,"",VLOOKUP(K15,工作表2!$B$2:$H$800,3,0 )),"")</f>
        <v/>
      </c>
      <c r="N15" s="47" t="str">
        <f>IFERROR(IF(VLOOKUP(K15,工作表2!$B$2:$H$800,4,0 )=0,"",VLOOKUP(K15,工作表2!$B$2:$H$800,4,0 )),"")</f>
        <v/>
      </c>
      <c r="O15" s="47" t="str">
        <f>IFERROR(IF(VLOOKUP(K15,工作表2!$B$2:$H$800,5,0 )=0,"",VLOOKUP(K15,工作表2!$B$2:$H$800,5,0 )),"")</f>
        <v/>
      </c>
      <c r="P15" s="47" t="str">
        <f>IFERROR(IF(VLOOKUP(K15,工作表2!$B$2:$H$800,6,0 )=0,"",VLOOKUP(K15,工作表2!$B$2:$H$800,6,0 )),"")</f>
        <v/>
      </c>
      <c r="Q15" s="47" t="str">
        <f>IFERROR(IF(VLOOKUP(K15,工作表2!$B$2:$H$800,7,0 )=0,"",VLOOKUP(K15,工作表2!$B$2:$H$800,7,0 )),"")</f>
        <v/>
      </c>
      <c r="V15">
        <f t="shared" si="6"/>
        <v>0</v>
      </c>
      <c r="W15" s="48">
        <f t="shared" si="7"/>
        <v>0</v>
      </c>
      <c r="X15" s="48">
        <f t="shared" si="8"/>
        <v>0</v>
      </c>
      <c r="Y15">
        <f t="shared" si="9"/>
        <v>1</v>
      </c>
      <c r="AF15" t="s">
        <v>48</v>
      </c>
      <c r="AG15">
        <f t="shared" si="10"/>
        <v>0</v>
      </c>
    </row>
    <row r="16" spans="1:33" x14ac:dyDescent="0.25">
      <c r="A16" s="50"/>
      <c r="B16" s="50"/>
      <c r="C16" s="52"/>
      <c r="D16" s="52"/>
      <c r="E16" s="50"/>
      <c r="F16" s="50"/>
      <c r="G16" t="str">
        <f t="shared" si="0"/>
        <v/>
      </c>
      <c r="H16" s="48" t="str">
        <f t="shared" si="2"/>
        <v/>
      </c>
      <c r="I16" s="48" t="str">
        <f t="shared" si="3"/>
        <v/>
      </c>
      <c r="J16" s="48" t="str">
        <f t="shared" si="4"/>
        <v/>
      </c>
      <c r="K16" s="49">
        <f t="shared" si="5"/>
        <v>0</v>
      </c>
      <c r="L16" s="47" t="str">
        <f>IFERROR(IF(VLOOKUP(K16,工作表2!$B$2:$H$800,2,0 )=0,"",VLOOKUP(K16,工作表2!$B$2:$H$800,2,0 )),"")</f>
        <v/>
      </c>
      <c r="M16" s="47" t="str">
        <f>IFERROR(IF(VLOOKUP(K16,工作表2!$B$2:$H$800,3,0 )=0,"",VLOOKUP(K16,工作表2!$B$2:$H$800,3,0 )),"")</f>
        <v/>
      </c>
      <c r="N16" s="47" t="str">
        <f>IFERROR(IF(VLOOKUP(K16,工作表2!$B$2:$H$800,4,0 )=0,"",VLOOKUP(K16,工作表2!$B$2:$H$800,4,0 )),"")</f>
        <v/>
      </c>
      <c r="O16" s="47" t="str">
        <f>IFERROR(IF(VLOOKUP(K16,工作表2!$B$2:$H$800,5,0 )=0,"",VLOOKUP(K16,工作表2!$B$2:$H$800,5,0 )),"")</f>
        <v/>
      </c>
      <c r="P16" s="47" t="str">
        <f>IFERROR(IF(VLOOKUP(K16,工作表2!$B$2:$H$800,6,0 )=0,"",VLOOKUP(K16,工作表2!$B$2:$H$800,6,0 )),"")</f>
        <v/>
      </c>
      <c r="Q16" s="47" t="str">
        <f>IFERROR(IF(VLOOKUP(K16,工作表2!$B$2:$H$800,7,0 )=0,"",VLOOKUP(K16,工作表2!$B$2:$H$800,7,0 )),"")</f>
        <v/>
      </c>
      <c r="V16">
        <f t="shared" si="6"/>
        <v>0</v>
      </c>
      <c r="W16" s="48">
        <f t="shared" si="7"/>
        <v>0</v>
      </c>
      <c r="X16" s="48">
        <f t="shared" si="8"/>
        <v>0</v>
      </c>
      <c r="Y16">
        <f t="shared" si="9"/>
        <v>1</v>
      </c>
      <c r="AF16" t="s">
        <v>241</v>
      </c>
      <c r="AG16">
        <f t="shared" si="10"/>
        <v>0</v>
      </c>
    </row>
    <row r="17" spans="1:33" x14ac:dyDescent="0.25">
      <c r="A17" s="50"/>
      <c r="B17" s="50"/>
      <c r="C17" s="52"/>
      <c r="D17" s="52"/>
      <c r="E17" s="50"/>
      <c r="F17" s="50"/>
      <c r="G17" t="str">
        <f t="shared" si="0"/>
        <v/>
      </c>
      <c r="H17" s="48" t="str">
        <f t="shared" si="2"/>
        <v/>
      </c>
      <c r="I17" s="48" t="str">
        <f t="shared" si="3"/>
        <v/>
      </c>
      <c r="J17" s="48" t="str">
        <f t="shared" si="4"/>
        <v/>
      </c>
      <c r="K17" s="49">
        <f t="shared" si="5"/>
        <v>0</v>
      </c>
      <c r="L17" s="47" t="str">
        <f>IFERROR(IF(VLOOKUP(K17,工作表2!$B$2:$H$800,2,0 )=0,"",VLOOKUP(K17,工作表2!$B$2:$H$800,2,0 )),"")</f>
        <v/>
      </c>
      <c r="M17" s="47" t="str">
        <f>IFERROR(IF(VLOOKUP(K17,工作表2!$B$2:$H$800,3,0 )=0,"",VLOOKUP(K17,工作表2!$B$2:$H$800,3,0 )),"")</f>
        <v/>
      </c>
      <c r="N17" s="47" t="str">
        <f>IFERROR(IF(VLOOKUP(K17,工作表2!$B$2:$H$800,4,0 )=0,"",VLOOKUP(K17,工作表2!$B$2:$H$800,4,0 )),"")</f>
        <v/>
      </c>
      <c r="O17" s="47" t="str">
        <f>IFERROR(IF(VLOOKUP(K17,工作表2!$B$2:$H$800,5,0 )=0,"",VLOOKUP(K17,工作表2!$B$2:$H$800,5,0 )),"")</f>
        <v/>
      </c>
      <c r="P17" s="47" t="str">
        <f>IFERROR(IF(VLOOKUP(K17,工作表2!$B$2:$H$800,6,0 )=0,"",VLOOKUP(K17,工作表2!$B$2:$H$800,6,0 )),"")</f>
        <v/>
      </c>
      <c r="Q17" s="47" t="str">
        <f>IFERROR(IF(VLOOKUP(K17,工作表2!$B$2:$H$800,7,0 )=0,"",VLOOKUP(K17,工作表2!$B$2:$H$800,7,0 )),"")</f>
        <v/>
      </c>
      <c r="V17">
        <f t="shared" si="6"/>
        <v>0</v>
      </c>
      <c r="W17" s="48">
        <f t="shared" si="7"/>
        <v>0</v>
      </c>
      <c r="X17" s="48">
        <f t="shared" si="8"/>
        <v>0</v>
      </c>
      <c r="Y17">
        <f t="shared" si="9"/>
        <v>1</v>
      </c>
      <c r="AF17" t="s">
        <v>27</v>
      </c>
      <c r="AG17">
        <f t="shared" si="10"/>
        <v>0</v>
      </c>
    </row>
    <row r="18" spans="1:33" x14ac:dyDescent="0.25">
      <c r="A18" s="50"/>
      <c r="B18" s="50"/>
      <c r="C18" s="52"/>
      <c r="D18" s="52"/>
      <c r="E18" s="50"/>
      <c r="F18" s="50"/>
      <c r="G18" t="str">
        <f t="shared" si="0"/>
        <v/>
      </c>
      <c r="H18" s="48" t="str">
        <f t="shared" si="2"/>
        <v/>
      </c>
      <c r="I18" s="48" t="str">
        <f t="shared" si="3"/>
        <v/>
      </c>
      <c r="J18" s="48" t="str">
        <f t="shared" si="4"/>
        <v/>
      </c>
      <c r="K18" s="49">
        <f t="shared" si="5"/>
        <v>0</v>
      </c>
      <c r="L18" s="47" t="str">
        <f>IFERROR(IF(VLOOKUP(K18,工作表2!$B$2:$H$800,2,0 )=0,"",VLOOKUP(K18,工作表2!$B$2:$H$800,2,0 )),"")</f>
        <v/>
      </c>
      <c r="M18" s="47" t="str">
        <f>IFERROR(IF(VLOOKUP(K18,工作表2!$B$2:$H$800,3,0 )=0,"",VLOOKUP(K18,工作表2!$B$2:$H$800,3,0 )),"")</f>
        <v/>
      </c>
      <c r="N18" s="47" t="str">
        <f>IFERROR(IF(VLOOKUP(K18,工作表2!$B$2:$H$800,4,0 )=0,"",VLOOKUP(K18,工作表2!$B$2:$H$800,4,0 )),"")</f>
        <v/>
      </c>
      <c r="O18" s="47" t="str">
        <f>IFERROR(IF(VLOOKUP(K18,工作表2!$B$2:$H$800,5,0 )=0,"",VLOOKUP(K18,工作表2!$B$2:$H$800,5,0 )),"")</f>
        <v/>
      </c>
      <c r="P18" s="47" t="str">
        <f>IFERROR(IF(VLOOKUP(K18,工作表2!$B$2:$H$800,6,0 )=0,"",VLOOKUP(K18,工作表2!$B$2:$H$800,6,0 )),"")</f>
        <v/>
      </c>
      <c r="Q18" s="47" t="str">
        <f>IFERROR(IF(VLOOKUP(K18,工作表2!$B$2:$H$800,7,0 )=0,"",VLOOKUP(K18,工作表2!$B$2:$H$800,7,0 )),"")</f>
        <v/>
      </c>
      <c r="V18">
        <f t="shared" si="6"/>
        <v>0</v>
      </c>
      <c r="W18" s="48">
        <f t="shared" si="7"/>
        <v>0</v>
      </c>
      <c r="X18" s="48">
        <f t="shared" si="8"/>
        <v>0</v>
      </c>
      <c r="Y18">
        <f t="shared" si="9"/>
        <v>1</v>
      </c>
      <c r="AF18" t="s">
        <v>242</v>
      </c>
      <c r="AG18">
        <f t="shared" si="10"/>
        <v>0</v>
      </c>
    </row>
    <row r="19" spans="1:33" x14ac:dyDescent="0.25">
      <c r="A19" s="50"/>
      <c r="B19" s="50"/>
      <c r="C19" s="52"/>
      <c r="D19" s="52"/>
      <c r="E19" s="50"/>
      <c r="F19" s="50"/>
      <c r="G19" t="str">
        <f t="shared" si="0"/>
        <v/>
      </c>
      <c r="H19" s="48" t="str">
        <f t="shared" si="2"/>
        <v/>
      </c>
      <c r="I19" s="48" t="str">
        <f t="shared" si="3"/>
        <v/>
      </c>
      <c r="J19" s="48" t="str">
        <f t="shared" si="4"/>
        <v/>
      </c>
      <c r="K19" s="49">
        <f t="shared" si="5"/>
        <v>0</v>
      </c>
      <c r="L19" s="47" t="str">
        <f>IFERROR(IF(VLOOKUP(K19,工作表2!$B$2:$H$800,2,0 )=0,"",VLOOKUP(K19,工作表2!$B$2:$H$800,2,0 )),"")</f>
        <v/>
      </c>
      <c r="M19" s="47" t="str">
        <f>IFERROR(IF(VLOOKUP(K19,工作表2!$B$2:$H$800,3,0 )=0,"",VLOOKUP(K19,工作表2!$B$2:$H$800,3,0 )),"")</f>
        <v/>
      </c>
      <c r="N19" s="47" t="str">
        <f>IFERROR(IF(VLOOKUP(K19,工作表2!$B$2:$H$800,4,0 )=0,"",VLOOKUP(K19,工作表2!$B$2:$H$800,4,0 )),"")</f>
        <v/>
      </c>
      <c r="O19" s="47" t="str">
        <f>IFERROR(IF(VLOOKUP(K19,工作表2!$B$2:$H$800,5,0 )=0,"",VLOOKUP(K19,工作表2!$B$2:$H$800,5,0 )),"")</f>
        <v/>
      </c>
      <c r="P19" s="47" t="str">
        <f>IFERROR(IF(VLOOKUP(K19,工作表2!$B$2:$H$800,6,0 )=0,"",VLOOKUP(K19,工作表2!$B$2:$H$800,6,0 )),"")</f>
        <v/>
      </c>
      <c r="Q19" s="47" t="str">
        <f>IFERROR(IF(VLOOKUP(K19,工作表2!$B$2:$H$800,7,0 )=0,"",VLOOKUP(K19,工作表2!$B$2:$H$800,7,0 )),"")</f>
        <v/>
      </c>
      <c r="V19">
        <f t="shared" si="6"/>
        <v>0</v>
      </c>
      <c r="W19" s="48">
        <f t="shared" si="7"/>
        <v>0</v>
      </c>
      <c r="X19" s="48">
        <f t="shared" si="8"/>
        <v>0</v>
      </c>
      <c r="Y19">
        <f t="shared" si="9"/>
        <v>1</v>
      </c>
      <c r="AF19" t="s">
        <v>243</v>
      </c>
      <c r="AG19">
        <f t="shared" si="10"/>
        <v>0</v>
      </c>
    </row>
    <row r="20" spans="1:33" x14ac:dyDescent="0.25">
      <c r="A20" s="50"/>
      <c r="B20" s="50"/>
      <c r="C20" s="52"/>
      <c r="D20" s="52"/>
      <c r="E20" s="50"/>
      <c r="F20" s="50"/>
      <c r="G20" t="str">
        <f t="shared" si="0"/>
        <v/>
      </c>
      <c r="H20" s="48" t="str">
        <f t="shared" si="2"/>
        <v/>
      </c>
      <c r="I20" s="48" t="str">
        <f t="shared" si="3"/>
        <v/>
      </c>
      <c r="J20" s="48" t="str">
        <f t="shared" si="4"/>
        <v/>
      </c>
      <c r="K20" s="49">
        <f t="shared" si="5"/>
        <v>0</v>
      </c>
      <c r="L20" s="47" t="str">
        <f>IFERROR(IF(VLOOKUP(K20,工作表2!$B$2:$H$800,2,0 )=0,"",VLOOKUP(K20,工作表2!$B$2:$H$800,2,0 )),"")</f>
        <v/>
      </c>
      <c r="M20" s="47" t="str">
        <f>IFERROR(IF(VLOOKUP(K20,工作表2!$B$2:$H$800,3,0 )=0,"",VLOOKUP(K20,工作表2!$B$2:$H$800,3,0 )),"")</f>
        <v/>
      </c>
      <c r="N20" s="47" t="str">
        <f>IFERROR(IF(VLOOKUP(K20,工作表2!$B$2:$H$800,4,0 )=0,"",VLOOKUP(K20,工作表2!$B$2:$H$800,4,0 )),"")</f>
        <v/>
      </c>
      <c r="O20" s="47" t="str">
        <f>IFERROR(IF(VLOOKUP(K20,工作表2!$B$2:$H$800,5,0 )=0,"",VLOOKUP(K20,工作表2!$B$2:$H$800,5,0 )),"")</f>
        <v/>
      </c>
      <c r="P20" s="47" t="str">
        <f>IFERROR(IF(VLOOKUP(K20,工作表2!$B$2:$H$800,6,0 )=0,"",VLOOKUP(K20,工作表2!$B$2:$H$800,6,0 )),"")</f>
        <v/>
      </c>
      <c r="Q20" s="47" t="str">
        <f>IFERROR(IF(VLOOKUP(K20,工作表2!$B$2:$H$800,7,0 )=0,"",VLOOKUP(K20,工作表2!$B$2:$H$800,7,0 )),"")</f>
        <v/>
      </c>
      <c r="V20">
        <f t="shared" si="6"/>
        <v>0</v>
      </c>
      <c r="W20" s="48">
        <f t="shared" si="7"/>
        <v>0</v>
      </c>
      <c r="X20" s="48">
        <f t="shared" si="8"/>
        <v>0</v>
      </c>
      <c r="Y20">
        <f t="shared" si="9"/>
        <v>1</v>
      </c>
      <c r="AF20" t="s">
        <v>244</v>
      </c>
      <c r="AG20">
        <f t="shared" si="10"/>
        <v>0</v>
      </c>
    </row>
    <row r="21" spans="1:33" x14ac:dyDescent="0.25">
      <c r="A21" s="50"/>
      <c r="B21" s="50"/>
      <c r="C21" s="52"/>
      <c r="D21" s="52"/>
      <c r="E21" s="50"/>
      <c r="F21" s="50"/>
      <c r="G21" t="str">
        <f t="shared" si="0"/>
        <v/>
      </c>
      <c r="H21" s="48" t="str">
        <f t="shared" si="2"/>
        <v/>
      </c>
      <c r="I21" s="48" t="str">
        <f t="shared" si="3"/>
        <v/>
      </c>
      <c r="J21" s="48" t="str">
        <f t="shared" si="4"/>
        <v/>
      </c>
      <c r="K21" s="49">
        <f t="shared" si="5"/>
        <v>0</v>
      </c>
      <c r="L21" s="47" t="str">
        <f>IFERROR(IF(VLOOKUP(K21,工作表2!$B$2:$H$800,2,0 )=0,"",VLOOKUP(K21,工作表2!$B$2:$H$800,2,0 )),"")</f>
        <v/>
      </c>
      <c r="M21" s="47" t="str">
        <f>IFERROR(IF(VLOOKUP(K21,工作表2!$B$2:$H$800,3,0 )=0,"",VLOOKUP(K21,工作表2!$B$2:$H$800,3,0 )),"")</f>
        <v/>
      </c>
      <c r="N21" s="47" t="str">
        <f>IFERROR(IF(VLOOKUP(K21,工作表2!$B$2:$H$800,4,0 )=0,"",VLOOKUP(K21,工作表2!$B$2:$H$800,4,0 )),"")</f>
        <v/>
      </c>
      <c r="O21" s="47" t="str">
        <f>IFERROR(IF(VLOOKUP(K21,工作表2!$B$2:$H$800,5,0 )=0,"",VLOOKUP(K21,工作表2!$B$2:$H$800,5,0 )),"")</f>
        <v/>
      </c>
      <c r="P21" s="47" t="str">
        <f>IFERROR(IF(VLOOKUP(K21,工作表2!$B$2:$H$800,6,0 )=0,"",VLOOKUP(K21,工作表2!$B$2:$H$800,6,0 )),"")</f>
        <v/>
      </c>
      <c r="Q21" s="47" t="str">
        <f>IFERROR(IF(VLOOKUP(K21,工作表2!$B$2:$H$800,7,0 )=0,"",VLOOKUP(K21,工作表2!$B$2:$H$800,7,0 )),"")</f>
        <v/>
      </c>
      <c r="V21">
        <f t="shared" si="6"/>
        <v>0</v>
      </c>
      <c r="W21" s="48">
        <f t="shared" si="7"/>
        <v>0</v>
      </c>
      <c r="X21" s="48">
        <f t="shared" si="8"/>
        <v>0</v>
      </c>
      <c r="Y21">
        <f t="shared" si="9"/>
        <v>1</v>
      </c>
      <c r="AF21" t="s">
        <v>237</v>
      </c>
      <c r="AG21">
        <f t="shared" si="10"/>
        <v>0</v>
      </c>
    </row>
    <row r="22" spans="1:33" x14ac:dyDescent="0.25">
      <c r="A22" s="50"/>
      <c r="B22" s="50"/>
      <c r="C22" s="52"/>
      <c r="D22" s="52"/>
      <c r="E22" s="50"/>
      <c r="F22" s="50"/>
      <c r="G22" t="str">
        <f t="shared" si="0"/>
        <v/>
      </c>
      <c r="H22" s="48" t="str">
        <f t="shared" si="2"/>
        <v/>
      </c>
      <c r="I22" s="48" t="str">
        <f t="shared" si="3"/>
        <v/>
      </c>
      <c r="J22" s="48" t="str">
        <f t="shared" si="4"/>
        <v/>
      </c>
      <c r="K22" s="49">
        <f t="shared" si="5"/>
        <v>0</v>
      </c>
      <c r="L22" s="47" t="str">
        <f>IFERROR(IF(VLOOKUP(K22,工作表2!$B$2:$H$800,2,0 )=0,"",VLOOKUP(K22,工作表2!$B$2:$H$800,2,0 )),"")</f>
        <v/>
      </c>
      <c r="M22" s="47" t="str">
        <f>IFERROR(IF(VLOOKUP(K22,工作表2!$B$2:$H$800,3,0 )=0,"",VLOOKUP(K22,工作表2!$B$2:$H$800,3,0 )),"")</f>
        <v/>
      </c>
      <c r="N22" s="47" t="str">
        <f>IFERROR(IF(VLOOKUP(K22,工作表2!$B$2:$H$800,4,0 )=0,"",VLOOKUP(K22,工作表2!$B$2:$H$800,4,0 )),"")</f>
        <v/>
      </c>
      <c r="O22" s="47" t="str">
        <f>IFERROR(IF(VLOOKUP(K22,工作表2!$B$2:$H$800,5,0 )=0,"",VLOOKUP(K22,工作表2!$B$2:$H$800,5,0 )),"")</f>
        <v/>
      </c>
      <c r="P22" s="47" t="str">
        <f>IFERROR(IF(VLOOKUP(K22,工作表2!$B$2:$H$800,6,0 )=0,"",VLOOKUP(K22,工作表2!$B$2:$H$800,6,0 )),"")</f>
        <v/>
      </c>
      <c r="Q22" s="47" t="str">
        <f>IFERROR(IF(VLOOKUP(K22,工作表2!$B$2:$H$800,7,0 )=0,"",VLOOKUP(K22,工作表2!$B$2:$H$800,7,0 )),"")</f>
        <v/>
      </c>
      <c r="V22">
        <f t="shared" si="6"/>
        <v>0</v>
      </c>
      <c r="W22" s="48">
        <f t="shared" si="7"/>
        <v>0</v>
      </c>
      <c r="X22" s="48">
        <f t="shared" si="8"/>
        <v>0</v>
      </c>
      <c r="Y22">
        <f t="shared" si="9"/>
        <v>1</v>
      </c>
      <c r="AF22" t="s">
        <v>245</v>
      </c>
      <c r="AG22">
        <f t="shared" si="10"/>
        <v>0</v>
      </c>
    </row>
    <row r="23" spans="1:33" x14ac:dyDescent="0.25">
      <c r="A23" s="50"/>
      <c r="B23" s="50"/>
      <c r="C23" s="52"/>
      <c r="D23" s="52"/>
      <c r="E23" s="50"/>
      <c r="F23" s="50"/>
      <c r="G23" t="str">
        <f t="shared" si="0"/>
        <v/>
      </c>
      <c r="H23" s="48" t="str">
        <f t="shared" si="2"/>
        <v/>
      </c>
      <c r="I23" s="48" t="str">
        <f t="shared" si="3"/>
        <v/>
      </c>
      <c r="J23" s="48" t="str">
        <f t="shared" si="4"/>
        <v/>
      </c>
      <c r="K23" s="49">
        <f t="shared" si="5"/>
        <v>0</v>
      </c>
      <c r="L23" s="47" t="str">
        <f>IFERROR(IF(VLOOKUP(K23,工作表2!$B$2:$H$800,2,0 )=0,"",VLOOKUP(K23,工作表2!$B$2:$H$800,2,0 )),"")</f>
        <v/>
      </c>
      <c r="M23" s="47" t="str">
        <f>IFERROR(IF(VLOOKUP(K23,工作表2!$B$2:$H$800,3,0 )=0,"",VLOOKUP(K23,工作表2!$B$2:$H$800,3,0 )),"")</f>
        <v/>
      </c>
      <c r="N23" s="47" t="str">
        <f>IFERROR(IF(VLOOKUP(K23,工作表2!$B$2:$H$800,4,0 )=0,"",VLOOKUP(K23,工作表2!$B$2:$H$800,4,0 )),"")</f>
        <v/>
      </c>
      <c r="O23" s="47" t="str">
        <f>IFERROR(IF(VLOOKUP(K23,工作表2!$B$2:$H$800,5,0 )=0,"",VLOOKUP(K23,工作表2!$B$2:$H$800,5,0 )),"")</f>
        <v/>
      </c>
      <c r="P23" s="47" t="str">
        <f>IFERROR(IF(VLOOKUP(K23,工作表2!$B$2:$H$800,6,0 )=0,"",VLOOKUP(K23,工作表2!$B$2:$H$800,6,0 )),"")</f>
        <v/>
      </c>
      <c r="Q23" s="47" t="str">
        <f>IFERROR(IF(VLOOKUP(K23,工作表2!$B$2:$H$800,7,0 )=0,"",VLOOKUP(K23,工作表2!$B$2:$H$800,7,0 )),"")</f>
        <v/>
      </c>
      <c r="V23">
        <f t="shared" si="6"/>
        <v>0</v>
      </c>
      <c r="W23" s="48">
        <f t="shared" si="7"/>
        <v>0</v>
      </c>
      <c r="X23" s="48">
        <f t="shared" si="8"/>
        <v>0</v>
      </c>
      <c r="Y23">
        <f t="shared" si="9"/>
        <v>1</v>
      </c>
      <c r="AF23" t="s">
        <v>246</v>
      </c>
      <c r="AG23">
        <f t="shared" si="10"/>
        <v>0</v>
      </c>
    </row>
    <row r="24" spans="1:33" x14ac:dyDescent="0.25">
      <c r="A24" s="50"/>
      <c r="B24" s="50"/>
      <c r="C24" s="52"/>
      <c r="D24" s="52"/>
      <c r="E24" s="50"/>
      <c r="F24" s="50"/>
      <c r="G24" t="str">
        <f t="shared" si="0"/>
        <v/>
      </c>
      <c r="H24" s="48" t="str">
        <f t="shared" si="2"/>
        <v/>
      </c>
      <c r="I24" s="48" t="str">
        <f t="shared" si="3"/>
        <v/>
      </c>
      <c r="J24" s="48" t="str">
        <f t="shared" si="4"/>
        <v/>
      </c>
      <c r="K24" s="49">
        <f t="shared" si="5"/>
        <v>0</v>
      </c>
      <c r="L24" s="47" t="str">
        <f>IFERROR(IF(VLOOKUP(K24,工作表2!$B$2:$H$800,2,0 )=0,"",VLOOKUP(K24,工作表2!$B$2:$H$800,2,0 )),"")</f>
        <v/>
      </c>
      <c r="M24" s="47" t="str">
        <f>IFERROR(IF(VLOOKUP(K24,工作表2!$B$2:$H$800,3,0 )=0,"",VLOOKUP(K24,工作表2!$B$2:$H$800,3,0 )),"")</f>
        <v/>
      </c>
      <c r="N24" s="47" t="str">
        <f>IFERROR(IF(VLOOKUP(K24,工作表2!$B$2:$H$800,4,0 )=0,"",VLOOKUP(K24,工作表2!$B$2:$H$800,4,0 )),"")</f>
        <v/>
      </c>
      <c r="O24" s="47" t="str">
        <f>IFERROR(IF(VLOOKUP(K24,工作表2!$B$2:$H$800,5,0 )=0,"",VLOOKUP(K24,工作表2!$B$2:$H$800,5,0 )),"")</f>
        <v/>
      </c>
      <c r="P24" s="47" t="str">
        <f>IFERROR(IF(VLOOKUP(K24,工作表2!$B$2:$H$800,6,0 )=0,"",VLOOKUP(K24,工作表2!$B$2:$H$800,6,0 )),"")</f>
        <v/>
      </c>
      <c r="Q24" s="47" t="str">
        <f>IFERROR(IF(VLOOKUP(K24,工作表2!$B$2:$H$800,7,0 )=0,"",VLOOKUP(K24,工作表2!$B$2:$H$800,7,0 )),"")</f>
        <v/>
      </c>
      <c r="V24">
        <f t="shared" si="6"/>
        <v>0</v>
      </c>
      <c r="W24" s="48">
        <f t="shared" si="7"/>
        <v>0</v>
      </c>
      <c r="X24" s="48">
        <f t="shared" si="8"/>
        <v>0</v>
      </c>
      <c r="Y24">
        <f t="shared" si="9"/>
        <v>1</v>
      </c>
      <c r="AF24" t="s">
        <v>247</v>
      </c>
      <c r="AG24">
        <f t="shared" si="10"/>
        <v>0</v>
      </c>
    </row>
    <row r="25" spans="1:33" x14ac:dyDescent="0.25">
      <c r="A25" s="50"/>
      <c r="B25" s="51"/>
      <c r="C25" s="52"/>
      <c r="D25" s="52"/>
      <c r="E25" s="50"/>
      <c r="F25" s="50"/>
      <c r="G25" t="str">
        <f t="shared" si="0"/>
        <v/>
      </c>
      <c r="H25" s="48" t="str">
        <f t="shared" si="2"/>
        <v/>
      </c>
      <c r="I25" s="48" t="str">
        <f t="shared" si="3"/>
        <v/>
      </c>
      <c r="J25" s="48" t="str">
        <f t="shared" si="4"/>
        <v/>
      </c>
      <c r="K25" s="49">
        <f t="shared" si="5"/>
        <v>0</v>
      </c>
      <c r="L25" s="47" t="str">
        <f>IFERROR(IF(VLOOKUP(K25,工作表2!$B$2:$H$800,2,0 )=0,"",VLOOKUP(K25,工作表2!$B$2:$H$800,2,0 )),"")</f>
        <v/>
      </c>
      <c r="M25" s="47" t="str">
        <f>IFERROR(IF(VLOOKUP(K25,工作表2!$B$2:$H$800,3,0 )=0,"",VLOOKUP(K25,工作表2!$B$2:$H$800,3,0 )),"")</f>
        <v/>
      </c>
      <c r="N25" s="47" t="str">
        <f>IFERROR(IF(VLOOKUP(K25,工作表2!$B$2:$H$800,4,0 )=0,"",VLOOKUP(K25,工作表2!$B$2:$H$800,4,0 )),"")</f>
        <v/>
      </c>
      <c r="O25" s="47" t="str">
        <f>IFERROR(IF(VLOOKUP(K25,工作表2!$B$2:$H$800,5,0 )=0,"",VLOOKUP(K25,工作表2!$B$2:$H$800,5,0 )),"")</f>
        <v/>
      </c>
      <c r="P25" s="47" t="str">
        <f>IFERROR(IF(VLOOKUP(K25,工作表2!$B$2:$H$800,6,0 )=0,"",VLOOKUP(K25,工作表2!$B$2:$H$800,6,0 )),"")</f>
        <v/>
      </c>
      <c r="Q25" s="47" t="str">
        <f>IFERROR(IF(VLOOKUP(K25,工作表2!$B$2:$H$800,7,0 )=0,"",VLOOKUP(K25,工作表2!$B$2:$H$800,7,0 )),"")</f>
        <v/>
      </c>
      <c r="V25">
        <f t="shared" si="6"/>
        <v>0</v>
      </c>
      <c r="W25" s="48">
        <f t="shared" si="7"/>
        <v>0</v>
      </c>
      <c r="X25" s="48">
        <f t="shared" si="8"/>
        <v>0</v>
      </c>
      <c r="Y25">
        <f t="shared" si="9"/>
        <v>1</v>
      </c>
    </row>
    <row r="26" spans="1:33" x14ac:dyDescent="0.25">
      <c r="A26" s="50"/>
      <c r="B26" s="51"/>
      <c r="C26" s="52"/>
      <c r="D26" s="52"/>
      <c r="E26" s="50"/>
      <c r="F26" s="50"/>
      <c r="G26" t="str">
        <f t="shared" si="0"/>
        <v/>
      </c>
      <c r="H26" s="48" t="str">
        <f t="shared" si="2"/>
        <v/>
      </c>
      <c r="I26" s="48" t="str">
        <f t="shared" si="3"/>
        <v/>
      </c>
      <c r="J26" s="48" t="str">
        <f t="shared" si="4"/>
        <v/>
      </c>
      <c r="K26" s="49">
        <f t="shared" si="5"/>
        <v>0</v>
      </c>
      <c r="L26" s="47" t="str">
        <f>IFERROR(IF(VLOOKUP(K26,工作表2!$B$2:$H$800,2,0 )=0,"",VLOOKUP(K26,工作表2!$B$2:$H$800,2,0 )),"")</f>
        <v/>
      </c>
      <c r="M26" s="47" t="str">
        <f>IFERROR(IF(VLOOKUP(K26,工作表2!$B$2:$H$800,3,0 )=0,"",VLOOKUP(K26,工作表2!$B$2:$H$800,3,0 )),"")</f>
        <v/>
      </c>
      <c r="N26" s="47" t="str">
        <f>IFERROR(IF(VLOOKUP(K26,工作表2!$B$2:$H$800,4,0 )=0,"",VLOOKUP(K26,工作表2!$B$2:$H$800,4,0 )),"")</f>
        <v/>
      </c>
      <c r="O26" s="47" t="str">
        <f>IFERROR(IF(VLOOKUP(K26,工作表2!$B$2:$H$800,5,0 )=0,"",VLOOKUP(K26,工作表2!$B$2:$H$800,5,0 )),"")</f>
        <v/>
      </c>
      <c r="P26" s="47" t="str">
        <f>IFERROR(IF(VLOOKUP(K26,工作表2!$B$2:$H$800,6,0 )=0,"",VLOOKUP(K26,工作表2!$B$2:$H$800,6,0 )),"")</f>
        <v/>
      </c>
      <c r="Q26" s="47" t="str">
        <f>IFERROR(IF(VLOOKUP(K26,工作表2!$B$2:$H$800,7,0 )=0,"",VLOOKUP(K26,工作表2!$B$2:$H$800,7,0 )),"")</f>
        <v/>
      </c>
      <c r="V26">
        <f t="shared" si="6"/>
        <v>0</v>
      </c>
      <c r="W26" s="48">
        <f t="shared" si="7"/>
        <v>0</v>
      </c>
      <c r="X26" s="48">
        <f t="shared" si="8"/>
        <v>0</v>
      </c>
      <c r="Y26">
        <f t="shared" si="9"/>
        <v>1</v>
      </c>
    </row>
    <row r="27" spans="1:33" x14ac:dyDescent="0.25">
      <c r="A27" s="50"/>
      <c r="B27" s="51"/>
      <c r="C27" s="52"/>
      <c r="D27" s="52"/>
      <c r="E27" s="50"/>
      <c r="F27" s="50"/>
      <c r="G27" t="str">
        <f t="shared" si="0"/>
        <v/>
      </c>
      <c r="H27" s="48" t="str">
        <f t="shared" si="2"/>
        <v/>
      </c>
      <c r="I27" s="48" t="str">
        <f t="shared" si="3"/>
        <v/>
      </c>
      <c r="J27" s="48" t="str">
        <f t="shared" si="4"/>
        <v/>
      </c>
      <c r="K27" s="49">
        <f t="shared" si="5"/>
        <v>0</v>
      </c>
      <c r="L27" s="47" t="str">
        <f>IFERROR(IF(VLOOKUP(K27,工作表2!$B$2:$H$800,2,0 )=0,"",VLOOKUP(K27,工作表2!$B$2:$H$800,2,0 )),"")</f>
        <v/>
      </c>
      <c r="M27" s="47" t="str">
        <f>IFERROR(IF(VLOOKUP(K27,工作表2!$B$2:$H$800,3,0 )=0,"",VLOOKUP(K27,工作表2!$B$2:$H$800,3,0 )),"")</f>
        <v/>
      </c>
      <c r="N27" s="47" t="str">
        <f>IFERROR(IF(VLOOKUP(K27,工作表2!$B$2:$H$800,4,0 )=0,"",VLOOKUP(K27,工作表2!$B$2:$H$800,4,0 )),"")</f>
        <v/>
      </c>
      <c r="O27" s="47" t="str">
        <f>IFERROR(IF(VLOOKUP(K27,工作表2!$B$2:$H$800,5,0 )=0,"",VLOOKUP(K27,工作表2!$B$2:$H$800,5,0 )),"")</f>
        <v/>
      </c>
      <c r="P27" s="47" t="str">
        <f>IFERROR(IF(VLOOKUP(K27,工作表2!$B$2:$H$800,6,0 )=0,"",VLOOKUP(K27,工作表2!$B$2:$H$800,6,0 )),"")</f>
        <v/>
      </c>
      <c r="Q27" s="47" t="str">
        <f>IFERROR(IF(VLOOKUP(K27,工作表2!$B$2:$H$800,7,0 )=0,"",VLOOKUP(K27,工作表2!$B$2:$H$800,7,0 )),"")</f>
        <v/>
      </c>
      <c r="V27">
        <f t="shared" si="6"/>
        <v>0</v>
      </c>
      <c r="W27" s="48">
        <f t="shared" si="7"/>
        <v>0</v>
      </c>
      <c r="X27" s="48">
        <f t="shared" si="8"/>
        <v>0</v>
      </c>
      <c r="Y27">
        <f t="shared" si="9"/>
        <v>1</v>
      </c>
    </row>
    <row r="28" spans="1:33" x14ac:dyDescent="0.25">
      <c r="A28" s="50"/>
      <c r="B28" s="51"/>
      <c r="C28" s="52"/>
      <c r="D28" s="52"/>
      <c r="E28" s="50"/>
      <c r="F28" s="50"/>
      <c r="G28" t="str">
        <f t="shared" si="0"/>
        <v/>
      </c>
      <c r="H28" s="48" t="str">
        <f t="shared" si="2"/>
        <v/>
      </c>
      <c r="I28" s="48" t="str">
        <f t="shared" si="3"/>
        <v/>
      </c>
      <c r="J28" s="48" t="str">
        <f t="shared" si="4"/>
        <v/>
      </c>
      <c r="K28" s="49">
        <f t="shared" si="5"/>
        <v>0</v>
      </c>
      <c r="L28" s="47" t="str">
        <f>IFERROR(IF(VLOOKUP(K28,工作表2!$B$2:$H$800,2,0 )=0,"",VLOOKUP(K28,工作表2!$B$2:$H$800,2,0 )),"")</f>
        <v/>
      </c>
      <c r="M28" s="47" t="str">
        <f>IFERROR(IF(VLOOKUP(K28,工作表2!$B$2:$H$800,3,0 )=0,"",VLOOKUP(K28,工作表2!$B$2:$H$800,3,0 )),"")</f>
        <v/>
      </c>
      <c r="N28" s="47" t="str">
        <f>IFERROR(IF(VLOOKUP(K28,工作表2!$B$2:$H$800,4,0 )=0,"",VLOOKUP(K28,工作表2!$B$2:$H$800,4,0 )),"")</f>
        <v/>
      </c>
      <c r="O28" s="47" t="str">
        <f>IFERROR(IF(VLOOKUP(K28,工作表2!$B$2:$H$800,5,0 )=0,"",VLOOKUP(K28,工作表2!$B$2:$H$800,5,0 )),"")</f>
        <v/>
      </c>
      <c r="P28" s="47" t="str">
        <f>IFERROR(IF(VLOOKUP(K28,工作表2!$B$2:$H$800,6,0 )=0,"",VLOOKUP(K28,工作表2!$B$2:$H$800,6,0 )),"")</f>
        <v/>
      </c>
      <c r="Q28" s="47" t="str">
        <f>IFERROR(IF(VLOOKUP(K28,工作表2!$B$2:$H$800,7,0 )=0,"",VLOOKUP(K28,工作表2!$B$2:$H$800,7,0 )),"")</f>
        <v/>
      </c>
      <c r="V28">
        <f t="shared" si="6"/>
        <v>0</v>
      </c>
      <c r="W28" s="48">
        <f t="shared" si="7"/>
        <v>0</v>
      </c>
      <c r="X28" s="48">
        <f t="shared" si="8"/>
        <v>0</v>
      </c>
      <c r="Y28">
        <f t="shared" si="9"/>
        <v>1</v>
      </c>
    </row>
    <row r="29" spans="1:33" x14ac:dyDescent="0.25">
      <c r="A29" s="50"/>
      <c r="B29" s="51"/>
      <c r="C29" s="52"/>
      <c r="D29" s="52"/>
      <c r="E29" s="50"/>
      <c r="F29" s="50"/>
      <c r="G29" t="str">
        <f t="shared" si="0"/>
        <v/>
      </c>
      <c r="H29" s="48" t="str">
        <f t="shared" si="2"/>
        <v/>
      </c>
      <c r="I29" s="48" t="str">
        <f t="shared" si="3"/>
        <v/>
      </c>
      <c r="J29" s="48" t="str">
        <f t="shared" si="4"/>
        <v/>
      </c>
      <c r="K29" s="49">
        <f t="shared" si="5"/>
        <v>0</v>
      </c>
      <c r="L29" s="47" t="str">
        <f>IFERROR(IF(VLOOKUP(K29,工作表2!$B$2:$H$800,2,0 )=0,"",VLOOKUP(K29,工作表2!$B$2:$H$800,2,0 )),"")</f>
        <v/>
      </c>
      <c r="M29" s="47" t="str">
        <f>IFERROR(IF(VLOOKUP(K29,工作表2!$B$2:$H$800,3,0 )=0,"",VLOOKUP(K29,工作表2!$B$2:$H$800,3,0 )),"")</f>
        <v/>
      </c>
      <c r="N29" s="47" t="str">
        <f>IFERROR(IF(VLOOKUP(K29,工作表2!$B$2:$H$800,4,0 )=0,"",VLOOKUP(K29,工作表2!$B$2:$H$800,4,0 )),"")</f>
        <v/>
      </c>
      <c r="O29" s="47" t="str">
        <f>IFERROR(IF(VLOOKUP(K29,工作表2!$B$2:$H$800,5,0 )=0,"",VLOOKUP(K29,工作表2!$B$2:$H$800,5,0 )),"")</f>
        <v/>
      </c>
      <c r="P29" s="47" t="str">
        <f>IFERROR(IF(VLOOKUP(K29,工作表2!$B$2:$H$800,6,0 )=0,"",VLOOKUP(K29,工作表2!$B$2:$H$800,6,0 )),"")</f>
        <v/>
      </c>
      <c r="Q29" s="47" t="str">
        <f>IFERROR(IF(VLOOKUP(K29,工作表2!$B$2:$H$800,7,0 )=0,"",VLOOKUP(K29,工作表2!$B$2:$H$800,7,0 )),"")</f>
        <v/>
      </c>
      <c r="V29">
        <f t="shared" si="6"/>
        <v>0</v>
      </c>
      <c r="W29" s="48">
        <f t="shared" si="7"/>
        <v>0</v>
      </c>
      <c r="X29" s="48">
        <f t="shared" si="8"/>
        <v>0</v>
      </c>
      <c r="Y29">
        <f t="shared" si="9"/>
        <v>1</v>
      </c>
    </row>
    <row r="30" spans="1:33" x14ac:dyDescent="0.25">
      <c r="A30" s="50"/>
      <c r="B30" s="51"/>
      <c r="C30" s="52"/>
      <c r="D30" s="52"/>
      <c r="E30" s="50"/>
      <c r="F30" s="50"/>
      <c r="G30" t="str">
        <f t="shared" si="0"/>
        <v/>
      </c>
      <c r="H30" s="48" t="str">
        <f t="shared" si="2"/>
        <v/>
      </c>
      <c r="I30" s="48" t="str">
        <f t="shared" si="3"/>
        <v/>
      </c>
      <c r="J30" s="48" t="str">
        <f t="shared" si="4"/>
        <v/>
      </c>
      <c r="K30" s="49">
        <f t="shared" si="5"/>
        <v>0</v>
      </c>
      <c r="L30" s="47" t="str">
        <f>IFERROR(IF(VLOOKUP(K30,工作表2!$B$2:$H$800,2,0 )=0,"",VLOOKUP(K30,工作表2!$B$2:$H$800,2,0 )),"")</f>
        <v/>
      </c>
      <c r="M30" s="47" t="str">
        <f>IFERROR(IF(VLOOKUP(K30,工作表2!$B$2:$H$800,3,0 )=0,"",VLOOKUP(K30,工作表2!$B$2:$H$800,3,0 )),"")</f>
        <v/>
      </c>
      <c r="N30" s="47" t="str">
        <f>IFERROR(IF(VLOOKUP(K30,工作表2!$B$2:$H$800,4,0 )=0,"",VLOOKUP(K30,工作表2!$B$2:$H$800,4,0 )),"")</f>
        <v/>
      </c>
      <c r="O30" s="47" t="str">
        <f>IFERROR(IF(VLOOKUP(K30,工作表2!$B$2:$H$800,5,0 )=0,"",VLOOKUP(K30,工作表2!$B$2:$H$800,5,0 )),"")</f>
        <v/>
      </c>
      <c r="P30" s="47" t="str">
        <f>IFERROR(IF(VLOOKUP(K30,工作表2!$B$2:$H$800,6,0 )=0,"",VLOOKUP(K30,工作表2!$B$2:$H$800,6,0 )),"")</f>
        <v/>
      </c>
      <c r="Q30" s="47" t="str">
        <f>IFERROR(IF(VLOOKUP(K30,工作表2!$B$2:$H$800,7,0 )=0,"",VLOOKUP(K30,工作表2!$B$2:$H$800,7,0 )),"")</f>
        <v/>
      </c>
      <c r="V30">
        <f t="shared" si="6"/>
        <v>0</v>
      </c>
      <c r="W30" s="48">
        <f t="shared" si="7"/>
        <v>0</v>
      </c>
      <c r="X30" s="48">
        <f t="shared" si="8"/>
        <v>0</v>
      </c>
      <c r="Y30">
        <f t="shared" si="9"/>
        <v>1</v>
      </c>
    </row>
    <row r="31" spans="1:33" x14ac:dyDescent="0.25">
      <c r="A31" s="50"/>
      <c r="B31" s="51"/>
      <c r="C31" s="52"/>
      <c r="D31" s="52"/>
      <c r="E31" s="50"/>
      <c r="F31" s="50"/>
      <c r="G31" t="str">
        <f t="shared" si="0"/>
        <v/>
      </c>
      <c r="H31" s="48" t="str">
        <f t="shared" si="2"/>
        <v/>
      </c>
      <c r="I31" s="48" t="str">
        <f t="shared" si="3"/>
        <v/>
      </c>
      <c r="J31" s="48" t="str">
        <f t="shared" si="4"/>
        <v/>
      </c>
      <c r="K31" s="49">
        <f t="shared" si="5"/>
        <v>0</v>
      </c>
      <c r="L31" s="47" t="str">
        <f>IFERROR(IF(VLOOKUP(K31,工作表2!$B$2:$H$800,2,0 )=0,"",VLOOKUP(K31,工作表2!$B$2:$H$800,2,0 )),"")</f>
        <v/>
      </c>
      <c r="M31" s="47" t="str">
        <f>IFERROR(IF(VLOOKUP(K31,工作表2!$B$2:$H$800,3,0 )=0,"",VLOOKUP(K31,工作表2!$B$2:$H$800,3,0 )),"")</f>
        <v/>
      </c>
      <c r="N31" s="47" t="str">
        <f>IFERROR(IF(VLOOKUP(K31,工作表2!$B$2:$H$800,4,0 )=0,"",VLOOKUP(K31,工作表2!$B$2:$H$800,4,0 )),"")</f>
        <v/>
      </c>
      <c r="O31" s="47" t="str">
        <f>IFERROR(IF(VLOOKUP(K31,工作表2!$B$2:$H$800,5,0 )=0,"",VLOOKUP(K31,工作表2!$B$2:$H$800,5,0 )),"")</f>
        <v/>
      </c>
      <c r="P31" s="47" t="str">
        <f>IFERROR(IF(VLOOKUP(K31,工作表2!$B$2:$H$800,6,0 )=0,"",VLOOKUP(K31,工作表2!$B$2:$H$800,6,0 )),"")</f>
        <v/>
      </c>
      <c r="Q31" s="47" t="str">
        <f>IFERROR(IF(VLOOKUP(K31,工作表2!$B$2:$H$800,7,0 )=0,"",VLOOKUP(K31,工作表2!$B$2:$H$800,7,0 )),"")</f>
        <v/>
      </c>
      <c r="V31">
        <f t="shared" si="6"/>
        <v>0</v>
      </c>
      <c r="W31" s="48">
        <f t="shared" si="7"/>
        <v>0</v>
      </c>
      <c r="X31" s="48">
        <f t="shared" si="8"/>
        <v>0</v>
      </c>
      <c r="Y31">
        <f t="shared" si="9"/>
        <v>1</v>
      </c>
    </row>
    <row r="32" spans="1:33" x14ac:dyDescent="0.25">
      <c r="A32" s="50"/>
      <c r="B32" s="51"/>
      <c r="C32" s="52"/>
      <c r="D32" s="52"/>
      <c r="E32" s="50"/>
      <c r="F32" s="50"/>
      <c r="G32" t="str">
        <f t="shared" si="0"/>
        <v/>
      </c>
      <c r="H32" s="48" t="str">
        <f t="shared" si="2"/>
        <v/>
      </c>
      <c r="I32" s="48" t="str">
        <f t="shared" si="3"/>
        <v/>
      </c>
      <c r="J32" s="48" t="str">
        <f t="shared" si="4"/>
        <v/>
      </c>
      <c r="K32" s="49">
        <f t="shared" si="5"/>
        <v>0</v>
      </c>
      <c r="L32" s="47" t="str">
        <f>IFERROR(IF(VLOOKUP(K32,工作表2!$B$2:$H$800,2,0 )=0,"",VLOOKUP(K32,工作表2!$B$2:$H$800,2,0 )),"")</f>
        <v/>
      </c>
      <c r="M32" s="47" t="str">
        <f>IFERROR(IF(VLOOKUP(K32,工作表2!$B$2:$H$800,3,0 )=0,"",VLOOKUP(K32,工作表2!$B$2:$H$800,3,0 )),"")</f>
        <v/>
      </c>
      <c r="N32" s="47" t="str">
        <f>IFERROR(IF(VLOOKUP(K32,工作表2!$B$2:$H$800,4,0 )=0,"",VLOOKUP(K32,工作表2!$B$2:$H$800,4,0 )),"")</f>
        <v/>
      </c>
      <c r="O32" s="47" t="str">
        <f>IFERROR(IF(VLOOKUP(K32,工作表2!$B$2:$H$800,5,0 )=0,"",VLOOKUP(K32,工作表2!$B$2:$H$800,5,0 )),"")</f>
        <v/>
      </c>
      <c r="P32" s="47" t="str">
        <f>IFERROR(IF(VLOOKUP(K32,工作表2!$B$2:$H$800,6,0 )=0,"",VLOOKUP(K32,工作表2!$B$2:$H$800,6,0 )),"")</f>
        <v/>
      </c>
      <c r="Q32" s="47" t="str">
        <f>IFERROR(IF(VLOOKUP(K32,工作表2!$B$2:$H$800,7,0 )=0,"",VLOOKUP(K32,工作表2!$B$2:$H$800,7,0 )),"")</f>
        <v/>
      </c>
      <c r="V32">
        <f t="shared" si="6"/>
        <v>0</v>
      </c>
      <c r="W32" s="48">
        <f t="shared" si="7"/>
        <v>0</v>
      </c>
      <c r="X32" s="48">
        <f t="shared" si="8"/>
        <v>0</v>
      </c>
      <c r="Y32">
        <f t="shared" si="9"/>
        <v>1</v>
      </c>
    </row>
    <row r="33" spans="1:25" x14ac:dyDescent="0.25">
      <c r="A33" s="50"/>
      <c r="B33" s="51"/>
      <c r="C33" s="52"/>
      <c r="D33" s="52"/>
      <c r="E33" s="50"/>
      <c r="F33" s="50"/>
      <c r="G33" t="str">
        <f t="shared" si="0"/>
        <v/>
      </c>
      <c r="H33" s="48" t="str">
        <f t="shared" si="2"/>
        <v/>
      </c>
      <c r="I33" s="48" t="str">
        <f t="shared" si="3"/>
        <v/>
      </c>
      <c r="J33" s="48" t="str">
        <f t="shared" si="4"/>
        <v/>
      </c>
      <c r="K33" s="49">
        <f t="shared" si="5"/>
        <v>0</v>
      </c>
      <c r="L33" s="47" t="str">
        <f>IFERROR(IF(VLOOKUP(K33,工作表2!$B$2:$H$800,2,0 )=0,"",VLOOKUP(K33,工作表2!$B$2:$H$800,2,0 )),"")</f>
        <v/>
      </c>
      <c r="M33" s="47" t="str">
        <f>IFERROR(IF(VLOOKUP(K33,工作表2!$B$2:$H$800,3,0 )=0,"",VLOOKUP(K33,工作表2!$B$2:$H$800,3,0 )),"")</f>
        <v/>
      </c>
      <c r="N33" s="47" t="str">
        <f>IFERROR(IF(VLOOKUP(K33,工作表2!$B$2:$H$800,4,0 )=0,"",VLOOKUP(K33,工作表2!$B$2:$H$800,4,0 )),"")</f>
        <v/>
      </c>
      <c r="O33" s="47" t="str">
        <f>IFERROR(IF(VLOOKUP(K33,工作表2!$B$2:$H$800,5,0 )=0,"",VLOOKUP(K33,工作表2!$B$2:$H$800,5,0 )),"")</f>
        <v/>
      </c>
      <c r="P33" s="47" t="str">
        <f>IFERROR(IF(VLOOKUP(K33,工作表2!$B$2:$H$800,6,0 )=0,"",VLOOKUP(K33,工作表2!$B$2:$H$800,6,0 )),"")</f>
        <v/>
      </c>
      <c r="Q33" s="47" t="str">
        <f>IFERROR(IF(VLOOKUP(K33,工作表2!$B$2:$H$800,7,0 )=0,"",VLOOKUP(K33,工作表2!$B$2:$H$800,7,0 )),"")</f>
        <v/>
      </c>
      <c r="V33">
        <f t="shared" si="6"/>
        <v>0</v>
      </c>
      <c r="W33" s="48">
        <f t="shared" si="7"/>
        <v>0</v>
      </c>
      <c r="X33" s="48">
        <f t="shared" si="8"/>
        <v>0</v>
      </c>
      <c r="Y33">
        <f t="shared" si="9"/>
        <v>1</v>
      </c>
    </row>
    <row r="34" spans="1:25" x14ac:dyDescent="0.25">
      <c r="A34" s="50"/>
      <c r="B34" s="51"/>
      <c r="C34" s="52"/>
      <c r="D34" s="52"/>
      <c r="E34" s="50"/>
      <c r="F34" s="50"/>
      <c r="G34" t="str">
        <f t="shared" si="0"/>
        <v/>
      </c>
      <c r="H34" s="48" t="str">
        <f t="shared" si="2"/>
        <v/>
      </c>
      <c r="I34" s="48" t="str">
        <f t="shared" si="3"/>
        <v/>
      </c>
      <c r="J34" s="48" t="str">
        <f t="shared" si="4"/>
        <v/>
      </c>
      <c r="K34" s="49">
        <f t="shared" si="5"/>
        <v>0</v>
      </c>
      <c r="L34" s="47" t="str">
        <f>IFERROR(IF(VLOOKUP(K34,工作表2!$B$2:$H$800,2,0 )=0,"",VLOOKUP(K34,工作表2!$B$2:$H$800,2,0 )),"")</f>
        <v/>
      </c>
      <c r="M34" s="47" t="str">
        <f>IFERROR(IF(VLOOKUP(K34,工作表2!$B$2:$H$800,3,0 )=0,"",VLOOKUP(K34,工作表2!$B$2:$H$800,3,0 )),"")</f>
        <v/>
      </c>
      <c r="N34" s="47" t="str">
        <f>IFERROR(IF(VLOOKUP(K34,工作表2!$B$2:$H$800,4,0 )=0,"",VLOOKUP(K34,工作表2!$B$2:$H$800,4,0 )),"")</f>
        <v/>
      </c>
      <c r="O34" s="47" t="str">
        <f>IFERROR(IF(VLOOKUP(K34,工作表2!$B$2:$H$800,5,0 )=0,"",VLOOKUP(K34,工作表2!$B$2:$H$800,5,0 )),"")</f>
        <v/>
      </c>
      <c r="P34" s="47" t="str">
        <f>IFERROR(IF(VLOOKUP(K34,工作表2!$B$2:$H$800,6,0 )=0,"",VLOOKUP(K34,工作表2!$B$2:$H$800,6,0 )),"")</f>
        <v/>
      </c>
      <c r="Q34" s="47" t="str">
        <f>IFERROR(IF(VLOOKUP(K34,工作表2!$B$2:$H$800,7,0 )=0,"",VLOOKUP(K34,工作表2!$B$2:$H$800,7,0 )),"")</f>
        <v/>
      </c>
      <c r="V34">
        <f t="shared" si="6"/>
        <v>0</v>
      </c>
      <c r="W34" s="48">
        <f t="shared" si="7"/>
        <v>0</v>
      </c>
      <c r="X34" s="48">
        <f t="shared" si="8"/>
        <v>0</v>
      </c>
      <c r="Y34">
        <f t="shared" si="9"/>
        <v>1</v>
      </c>
    </row>
    <row r="35" spans="1:25" x14ac:dyDescent="0.25">
      <c r="A35" s="50"/>
      <c r="B35" s="51"/>
      <c r="C35" s="52"/>
      <c r="D35" s="52"/>
      <c r="E35" s="50"/>
      <c r="F35" s="50"/>
      <c r="G35" t="str">
        <f t="shared" si="0"/>
        <v/>
      </c>
      <c r="H35" s="48" t="str">
        <f t="shared" si="2"/>
        <v/>
      </c>
      <c r="I35" s="48" t="str">
        <f t="shared" si="3"/>
        <v/>
      </c>
      <c r="J35" s="48" t="str">
        <f t="shared" si="4"/>
        <v/>
      </c>
      <c r="K35" s="49">
        <f t="shared" si="5"/>
        <v>0</v>
      </c>
      <c r="L35" s="47" t="str">
        <f>IFERROR(IF(VLOOKUP(K35,工作表2!$B$2:$H$800,2,0 )=0,"",VLOOKUP(K35,工作表2!$B$2:$H$800,2,0 )),"")</f>
        <v/>
      </c>
      <c r="M35" s="47" t="str">
        <f>IFERROR(IF(VLOOKUP(K35,工作表2!$B$2:$H$800,3,0 )=0,"",VLOOKUP(K35,工作表2!$B$2:$H$800,3,0 )),"")</f>
        <v/>
      </c>
      <c r="N35" s="47" t="str">
        <f>IFERROR(IF(VLOOKUP(K35,工作表2!$B$2:$H$800,4,0 )=0,"",VLOOKUP(K35,工作表2!$B$2:$H$800,4,0 )),"")</f>
        <v/>
      </c>
      <c r="O35" s="47" t="str">
        <f>IFERROR(IF(VLOOKUP(K35,工作表2!$B$2:$H$800,5,0 )=0,"",VLOOKUP(K35,工作表2!$B$2:$H$800,5,0 )),"")</f>
        <v/>
      </c>
      <c r="P35" s="47" t="str">
        <f>IFERROR(IF(VLOOKUP(K35,工作表2!$B$2:$H$800,6,0 )=0,"",VLOOKUP(K35,工作表2!$B$2:$H$800,6,0 )),"")</f>
        <v/>
      </c>
      <c r="Q35" s="47" t="str">
        <f>IFERROR(IF(VLOOKUP(K35,工作表2!$B$2:$H$800,7,0 )=0,"",VLOOKUP(K35,工作表2!$B$2:$H$800,7,0 )),"")</f>
        <v/>
      </c>
      <c r="V35">
        <f t="shared" si="6"/>
        <v>0</v>
      </c>
      <c r="W35" s="48">
        <f t="shared" si="7"/>
        <v>0</v>
      </c>
      <c r="X35" s="48">
        <f t="shared" si="8"/>
        <v>0</v>
      </c>
      <c r="Y35">
        <f t="shared" si="9"/>
        <v>1</v>
      </c>
    </row>
    <row r="36" spans="1:25" x14ac:dyDescent="0.25">
      <c r="A36" s="50"/>
      <c r="B36" s="50"/>
      <c r="C36" s="52"/>
      <c r="D36" s="52"/>
      <c r="E36" s="50"/>
      <c r="F36" s="50"/>
      <c r="G36" t="str">
        <f t="shared" si="0"/>
        <v/>
      </c>
      <c r="H36" s="48" t="str">
        <f t="shared" si="2"/>
        <v/>
      </c>
      <c r="I36" s="48" t="str">
        <f t="shared" si="3"/>
        <v/>
      </c>
      <c r="J36" s="48" t="str">
        <f t="shared" si="4"/>
        <v/>
      </c>
      <c r="K36" s="49">
        <f t="shared" si="5"/>
        <v>0</v>
      </c>
      <c r="L36" s="47" t="str">
        <f>IFERROR(IF(VLOOKUP(K36,工作表2!$B$2:$H$800,2,0 )=0,"",VLOOKUP(K36,工作表2!$B$2:$H$800,2,0 )),"")</f>
        <v/>
      </c>
      <c r="M36" s="47" t="str">
        <f>IFERROR(IF(VLOOKUP(K36,工作表2!$B$2:$H$800,3,0 )=0,"",VLOOKUP(K36,工作表2!$B$2:$H$800,3,0 )),"")</f>
        <v/>
      </c>
      <c r="N36" s="47" t="str">
        <f>IFERROR(IF(VLOOKUP(K36,工作表2!$B$2:$H$800,4,0 )=0,"",VLOOKUP(K36,工作表2!$B$2:$H$800,4,0 )),"")</f>
        <v/>
      </c>
      <c r="O36" s="47" t="str">
        <f>IFERROR(IF(VLOOKUP(K36,工作表2!$B$2:$H$800,5,0 )=0,"",VLOOKUP(K36,工作表2!$B$2:$H$800,5,0 )),"")</f>
        <v/>
      </c>
      <c r="P36" s="47" t="str">
        <f>IFERROR(IF(VLOOKUP(K36,工作表2!$B$2:$H$800,6,0 )=0,"",VLOOKUP(K36,工作表2!$B$2:$H$800,6,0 )),"")</f>
        <v/>
      </c>
      <c r="Q36" s="47" t="str">
        <f>IFERROR(IF(VLOOKUP(K36,工作表2!$B$2:$H$800,7,0 )=0,"",VLOOKUP(K36,工作表2!$B$2:$H$800,7,0 )),"")</f>
        <v/>
      </c>
      <c r="V36">
        <f t="shared" si="6"/>
        <v>0</v>
      </c>
      <c r="W36" s="48">
        <f t="shared" si="7"/>
        <v>0</v>
      </c>
      <c r="X36" s="48">
        <f t="shared" si="8"/>
        <v>0</v>
      </c>
      <c r="Y36">
        <f t="shared" si="9"/>
        <v>1</v>
      </c>
    </row>
    <row r="37" spans="1:25" x14ac:dyDescent="0.25">
      <c r="A37" s="50"/>
      <c r="B37" s="50"/>
      <c r="C37" s="52"/>
      <c r="D37" s="52"/>
      <c r="E37" s="50"/>
      <c r="F37" s="50"/>
      <c r="G37" t="str">
        <f t="shared" si="0"/>
        <v/>
      </c>
      <c r="H37" s="48" t="str">
        <f t="shared" si="2"/>
        <v/>
      </c>
      <c r="I37" s="48" t="str">
        <f t="shared" si="3"/>
        <v/>
      </c>
      <c r="J37" s="48" t="str">
        <f t="shared" si="4"/>
        <v/>
      </c>
      <c r="K37" s="49">
        <f t="shared" si="5"/>
        <v>0</v>
      </c>
      <c r="L37" s="47" t="str">
        <f>IFERROR(IF(VLOOKUP(K37,工作表2!$B$2:$H$800,2,0 )=0,"",VLOOKUP(K37,工作表2!$B$2:$H$800,2,0 )),"")</f>
        <v/>
      </c>
      <c r="M37" s="47" t="str">
        <f>IFERROR(IF(VLOOKUP(K37,工作表2!$B$2:$H$800,3,0 )=0,"",VLOOKUP(K37,工作表2!$B$2:$H$800,3,0 )),"")</f>
        <v/>
      </c>
      <c r="N37" s="47" t="str">
        <f>IFERROR(IF(VLOOKUP(K37,工作表2!$B$2:$H$800,4,0 )=0,"",VLOOKUP(K37,工作表2!$B$2:$H$800,4,0 )),"")</f>
        <v/>
      </c>
      <c r="O37" s="47" t="str">
        <f>IFERROR(IF(VLOOKUP(K37,工作表2!$B$2:$H$800,5,0 )=0,"",VLOOKUP(K37,工作表2!$B$2:$H$800,5,0 )),"")</f>
        <v/>
      </c>
      <c r="P37" s="47" t="str">
        <f>IFERROR(IF(VLOOKUP(K37,工作表2!$B$2:$H$800,6,0 )=0,"",VLOOKUP(K37,工作表2!$B$2:$H$800,6,0 )),"")</f>
        <v/>
      </c>
      <c r="Q37" s="47" t="str">
        <f>IFERROR(IF(VLOOKUP(K37,工作表2!$B$2:$H$800,7,0 )=0,"",VLOOKUP(K37,工作表2!$B$2:$H$800,7,0 )),"")</f>
        <v/>
      </c>
      <c r="V37">
        <f t="shared" si="6"/>
        <v>0</v>
      </c>
      <c r="W37" s="48">
        <f t="shared" si="7"/>
        <v>0</v>
      </c>
      <c r="X37" s="48">
        <f t="shared" si="8"/>
        <v>0</v>
      </c>
      <c r="Y37">
        <f t="shared" si="9"/>
        <v>1</v>
      </c>
    </row>
    <row r="38" spans="1:25" x14ac:dyDescent="0.25">
      <c r="A38" s="50"/>
      <c r="B38" s="50"/>
      <c r="C38" s="52"/>
      <c r="D38" s="52"/>
      <c r="E38" s="50"/>
      <c r="F38" s="50"/>
      <c r="G38" t="str">
        <f t="shared" ref="G38:G69" si="11">IF(LEFT(D38,3)="全民國","軍訓",LEFT(D38,3))</f>
        <v/>
      </c>
      <c r="H38" s="48" t="str">
        <f t="shared" ref="H38:H69" si="12">IF(ISNA(VLOOKUP(F38,$S$2:$T$14,2,0)),"",VLOOKUP(F38,$S$2:$T$14,2,0))</f>
        <v/>
      </c>
      <c r="I38" s="48" t="str">
        <f t="shared" ref="I38:I69" si="13">IF(ISBLANK(F38),"",IF(H38&lt;60,"","V"))</f>
        <v/>
      </c>
      <c r="J38" s="48" t="str">
        <f t="shared" ref="J38:J69" si="14">IF(F38="停修","",IF(F38&gt;=60,E38,""))</f>
        <v/>
      </c>
      <c r="K38" s="49">
        <f t="shared" si="5"/>
        <v>0</v>
      </c>
      <c r="L38" s="47" t="str">
        <f>IFERROR(IF(VLOOKUP(K38,工作表2!$B$2:$H$800,2,0 )=0,"",VLOOKUP(K38,工作表2!$B$2:$H$800,2,0 )),"")</f>
        <v/>
      </c>
      <c r="M38" s="47" t="str">
        <f>IFERROR(IF(VLOOKUP(K38,工作表2!$B$2:$H$800,3,0 )=0,"",VLOOKUP(K38,工作表2!$B$2:$H$800,3,0 )),"")</f>
        <v/>
      </c>
      <c r="N38" s="47" t="str">
        <f>IFERROR(IF(VLOOKUP(K38,工作表2!$B$2:$H$800,4,0 )=0,"",VLOOKUP(K38,工作表2!$B$2:$H$800,4,0 )),"")</f>
        <v/>
      </c>
      <c r="O38" s="47" t="str">
        <f>IFERROR(IF(VLOOKUP(K38,工作表2!$B$2:$H$800,5,0 )=0,"",VLOOKUP(K38,工作表2!$B$2:$H$800,5,0 )),"")</f>
        <v/>
      </c>
      <c r="P38" s="47" t="str">
        <f>IFERROR(IF(VLOOKUP(K38,工作表2!$B$2:$H$800,6,0 )=0,"",VLOOKUP(K38,工作表2!$B$2:$H$800,6,0 )),"")</f>
        <v/>
      </c>
      <c r="Q38" s="47" t="str">
        <f>IFERROR(IF(VLOOKUP(K38,工作表2!$B$2:$H$800,7,0 )=0,"",VLOOKUP(K38,工作表2!$B$2:$H$800,7,0 )),"")</f>
        <v/>
      </c>
      <c r="V38">
        <f t="shared" si="6"/>
        <v>0</v>
      </c>
      <c r="W38" s="48">
        <f t="shared" si="7"/>
        <v>0</v>
      </c>
      <c r="X38" s="48">
        <f t="shared" si="8"/>
        <v>0</v>
      </c>
      <c r="Y38">
        <f t="shared" si="9"/>
        <v>1</v>
      </c>
    </row>
    <row r="39" spans="1:25" x14ac:dyDescent="0.25">
      <c r="A39" s="50"/>
      <c r="B39" s="50"/>
      <c r="C39" s="52"/>
      <c r="D39" s="52"/>
      <c r="E39" s="50"/>
      <c r="F39" s="50"/>
      <c r="G39" t="str">
        <f t="shared" si="11"/>
        <v/>
      </c>
      <c r="H39" s="48" t="str">
        <f t="shared" si="12"/>
        <v/>
      </c>
      <c r="I39" s="48" t="str">
        <f t="shared" si="13"/>
        <v/>
      </c>
      <c r="J39" s="48" t="str">
        <f t="shared" si="14"/>
        <v/>
      </c>
      <c r="K39" s="49">
        <f t="shared" si="5"/>
        <v>0</v>
      </c>
      <c r="L39" s="47" t="str">
        <f>IFERROR(IF(VLOOKUP(K39,工作表2!$B$2:$H$800,2,0 )=0,"",VLOOKUP(K39,工作表2!$B$2:$H$800,2,0 )),"")</f>
        <v/>
      </c>
      <c r="M39" s="47" t="str">
        <f>IFERROR(IF(VLOOKUP(K39,工作表2!$B$2:$H$800,3,0 )=0,"",VLOOKUP(K39,工作表2!$B$2:$H$800,3,0 )),"")</f>
        <v/>
      </c>
      <c r="N39" s="47" t="str">
        <f>IFERROR(IF(VLOOKUP(K39,工作表2!$B$2:$H$800,4,0 )=0,"",VLOOKUP(K39,工作表2!$B$2:$H$800,4,0 )),"")</f>
        <v/>
      </c>
      <c r="O39" s="47" t="str">
        <f>IFERROR(IF(VLOOKUP(K39,工作表2!$B$2:$H$800,5,0 )=0,"",VLOOKUP(K39,工作表2!$B$2:$H$800,5,0 )),"")</f>
        <v/>
      </c>
      <c r="P39" s="47" t="str">
        <f>IFERROR(IF(VLOOKUP(K39,工作表2!$B$2:$H$800,6,0 )=0,"",VLOOKUP(K39,工作表2!$B$2:$H$800,6,0 )),"")</f>
        <v/>
      </c>
      <c r="Q39" s="47" t="str">
        <f>IFERROR(IF(VLOOKUP(K39,工作表2!$B$2:$H$800,7,0 )=0,"",VLOOKUP(K39,工作表2!$B$2:$H$800,7,0 )),"")</f>
        <v/>
      </c>
      <c r="V39">
        <f t="shared" si="6"/>
        <v>0</v>
      </c>
      <c r="W39" s="48">
        <f t="shared" si="7"/>
        <v>0</v>
      </c>
      <c r="X39" s="48">
        <f t="shared" si="8"/>
        <v>0</v>
      </c>
      <c r="Y39">
        <f t="shared" si="9"/>
        <v>1</v>
      </c>
    </row>
    <row r="40" spans="1:25" x14ac:dyDescent="0.25">
      <c r="A40" s="50"/>
      <c r="B40" s="50"/>
      <c r="C40" s="52"/>
      <c r="D40" s="52"/>
      <c r="E40" s="50"/>
      <c r="F40" s="50"/>
      <c r="G40" t="str">
        <f t="shared" si="11"/>
        <v/>
      </c>
      <c r="H40" s="48" t="str">
        <f t="shared" si="12"/>
        <v/>
      </c>
      <c r="I40" s="48" t="str">
        <f t="shared" si="13"/>
        <v/>
      </c>
      <c r="J40" s="48" t="str">
        <f t="shared" si="14"/>
        <v/>
      </c>
      <c r="K40" s="49">
        <f t="shared" si="5"/>
        <v>0</v>
      </c>
      <c r="L40" s="47" t="str">
        <f>IFERROR(IF(VLOOKUP(K40,工作表2!$B$2:$H$800,2,0 )=0,"",VLOOKUP(K40,工作表2!$B$2:$H$800,2,0 )),"")</f>
        <v/>
      </c>
      <c r="M40" s="47" t="str">
        <f>IFERROR(IF(VLOOKUP(K40,工作表2!$B$2:$H$800,3,0 )=0,"",VLOOKUP(K40,工作表2!$B$2:$H$800,3,0 )),"")</f>
        <v/>
      </c>
      <c r="N40" s="47" t="str">
        <f>IFERROR(IF(VLOOKUP(K40,工作表2!$B$2:$H$800,4,0 )=0,"",VLOOKUP(K40,工作表2!$B$2:$H$800,4,0 )),"")</f>
        <v/>
      </c>
      <c r="O40" s="47" t="str">
        <f>IFERROR(IF(VLOOKUP(K40,工作表2!$B$2:$H$800,5,0 )=0,"",VLOOKUP(K40,工作表2!$B$2:$H$800,5,0 )),"")</f>
        <v/>
      </c>
      <c r="P40" s="47" t="str">
        <f>IFERROR(IF(VLOOKUP(K40,工作表2!$B$2:$H$800,6,0 )=0,"",VLOOKUP(K40,工作表2!$B$2:$H$800,6,0 )),"")</f>
        <v/>
      </c>
      <c r="Q40" s="47" t="str">
        <f>IFERROR(IF(VLOOKUP(K40,工作表2!$B$2:$H$800,7,0 )=0,"",VLOOKUP(K40,工作表2!$B$2:$H$800,7,0 )),"")</f>
        <v/>
      </c>
      <c r="V40">
        <f t="shared" si="6"/>
        <v>0</v>
      </c>
      <c r="W40" s="48">
        <f t="shared" si="7"/>
        <v>0</v>
      </c>
      <c r="X40" s="48">
        <f t="shared" si="8"/>
        <v>0</v>
      </c>
      <c r="Y40">
        <f t="shared" si="9"/>
        <v>1</v>
      </c>
    </row>
    <row r="41" spans="1:25" x14ac:dyDescent="0.25">
      <c r="A41" s="50"/>
      <c r="B41" s="50"/>
      <c r="C41" s="52"/>
      <c r="D41" s="52"/>
      <c r="E41" s="50"/>
      <c r="F41" s="50"/>
      <c r="G41" t="str">
        <f t="shared" si="11"/>
        <v/>
      </c>
      <c r="H41" s="48" t="str">
        <f t="shared" si="12"/>
        <v/>
      </c>
      <c r="I41" s="48" t="str">
        <f t="shared" si="13"/>
        <v/>
      </c>
      <c r="J41" s="48" t="str">
        <f t="shared" si="14"/>
        <v/>
      </c>
      <c r="K41" s="49">
        <f t="shared" si="5"/>
        <v>0</v>
      </c>
      <c r="L41" s="47" t="str">
        <f>IFERROR(IF(VLOOKUP(K41,工作表2!$B$2:$H$800,2,0 )=0,"",VLOOKUP(K41,工作表2!$B$2:$H$800,2,0 )),"")</f>
        <v/>
      </c>
      <c r="M41" s="47" t="str">
        <f>IFERROR(IF(VLOOKUP(K41,工作表2!$B$2:$H$800,3,0 )=0,"",VLOOKUP(K41,工作表2!$B$2:$H$800,3,0 )),"")</f>
        <v/>
      </c>
      <c r="N41" s="47" t="str">
        <f>IFERROR(IF(VLOOKUP(K41,工作表2!$B$2:$H$800,4,0 )=0,"",VLOOKUP(K41,工作表2!$B$2:$H$800,4,0 )),"")</f>
        <v/>
      </c>
      <c r="O41" s="47" t="str">
        <f>IFERROR(IF(VLOOKUP(K41,工作表2!$B$2:$H$800,5,0 )=0,"",VLOOKUP(K41,工作表2!$B$2:$H$800,5,0 )),"")</f>
        <v/>
      </c>
      <c r="P41" s="47" t="str">
        <f>IFERROR(IF(VLOOKUP(K41,工作表2!$B$2:$H$800,6,0 )=0,"",VLOOKUP(K41,工作表2!$B$2:$H$800,6,0 )),"")</f>
        <v/>
      </c>
      <c r="Q41" s="47" t="str">
        <f>IFERROR(IF(VLOOKUP(K41,工作表2!$B$2:$H$800,7,0 )=0,"",VLOOKUP(K41,工作表2!$B$2:$H$800,7,0 )),"")</f>
        <v/>
      </c>
      <c r="V41">
        <f t="shared" si="6"/>
        <v>0</v>
      </c>
      <c r="W41" s="48">
        <f t="shared" si="7"/>
        <v>0</v>
      </c>
      <c r="X41" s="48">
        <f t="shared" si="8"/>
        <v>0</v>
      </c>
      <c r="Y41">
        <f t="shared" si="9"/>
        <v>1</v>
      </c>
    </row>
    <row r="42" spans="1:25" x14ac:dyDescent="0.25">
      <c r="A42" s="50"/>
      <c r="B42" s="50"/>
      <c r="C42" s="52"/>
      <c r="D42" s="52"/>
      <c r="E42" s="50"/>
      <c r="F42" s="50"/>
      <c r="G42" t="str">
        <f t="shared" si="11"/>
        <v/>
      </c>
      <c r="H42" s="48" t="str">
        <f t="shared" si="12"/>
        <v/>
      </c>
      <c r="I42" s="48" t="str">
        <f t="shared" si="13"/>
        <v/>
      </c>
      <c r="J42" s="48" t="str">
        <f t="shared" si="14"/>
        <v/>
      </c>
      <c r="K42" s="49">
        <f t="shared" si="5"/>
        <v>0</v>
      </c>
      <c r="L42" s="47" t="str">
        <f>IFERROR(IF(VLOOKUP(K42,工作表2!$B$2:$H$800,2,0 )=0,"",VLOOKUP(K42,工作表2!$B$2:$H$800,2,0 )),"")</f>
        <v/>
      </c>
      <c r="M42" s="47" t="str">
        <f>IFERROR(IF(VLOOKUP(K42,工作表2!$B$2:$H$800,3,0 )=0,"",VLOOKUP(K42,工作表2!$B$2:$H$800,3,0 )),"")</f>
        <v/>
      </c>
      <c r="N42" s="47" t="str">
        <f>IFERROR(IF(VLOOKUP(K42,工作表2!$B$2:$H$800,4,0 )=0,"",VLOOKUP(K42,工作表2!$B$2:$H$800,4,0 )),"")</f>
        <v/>
      </c>
      <c r="O42" s="47" t="str">
        <f>IFERROR(IF(VLOOKUP(K42,工作表2!$B$2:$H$800,5,0 )=0,"",VLOOKUP(K42,工作表2!$B$2:$H$800,5,0 )),"")</f>
        <v/>
      </c>
      <c r="P42" s="47" t="str">
        <f>IFERROR(IF(VLOOKUP(K42,工作表2!$B$2:$H$800,6,0 )=0,"",VLOOKUP(K42,工作表2!$B$2:$H$800,6,0 )),"")</f>
        <v/>
      </c>
      <c r="Q42" s="47" t="str">
        <f>IFERROR(IF(VLOOKUP(K42,工作表2!$B$2:$H$800,7,0 )=0,"",VLOOKUP(K42,工作表2!$B$2:$H$800,7,0 )),"")</f>
        <v/>
      </c>
      <c r="V42">
        <f t="shared" si="6"/>
        <v>0</v>
      </c>
      <c r="W42" s="48">
        <f t="shared" si="7"/>
        <v>0</v>
      </c>
      <c r="X42" s="48">
        <f t="shared" si="8"/>
        <v>0</v>
      </c>
      <c r="Y42">
        <f t="shared" si="9"/>
        <v>1</v>
      </c>
    </row>
    <row r="43" spans="1:25" x14ac:dyDescent="0.25">
      <c r="A43" s="50"/>
      <c r="B43" s="50"/>
      <c r="C43" s="52"/>
      <c r="D43" s="52"/>
      <c r="E43" s="50"/>
      <c r="F43" s="50"/>
      <c r="G43" t="str">
        <f t="shared" si="11"/>
        <v/>
      </c>
      <c r="H43" s="48" t="str">
        <f t="shared" si="12"/>
        <v/>
      </c>
      <c r="I43" s="48" t="str">
        <f t="shared" si="13"/>
        <v/>
      </c>
      <c r="J43" s="48" t="str">
        <f t="shared" si="14"/>
        <v/>
      </c>
      <c r="K43" s="49">
        <f t="shared" si="5"/>
        <v>0</v>
      </c>
      <c r="L43" s="47" t="str">
        <f>IFERROR(IF(VLOOKUP(K43,工作表2!$B$2:$H$800,2,0 )=0,"",VLOOKUP(K43,工作表2!$B$2:$H$800,2,0 )),"")</f>
        <v/>
      </c>
      <c r="M43" s="47" t="str">
        <f>IFERROR(IF(VLOOKUP(K43,工作表2!$B$2:$H$800,3,0 )=0,"",VLOOKUP(K43,工作表2!$B$2:$H$800,3,0 )),"")</f>
        <v/>
      </c>
      <c r="N43" s="47" t="str">
        <f>IFERROR(IF(VLOOKUP(K43,工作表2!$B$2:$H$800,4,0 )=0,"",VLOOKUP(K43,工作表2!$B$2:$H$800,4,0 )),"")</f>
        <v/>
      </c>
      <c r="O43" s="47" t="str">
        <f>IFERROR(IF(VLOOKUP(K43,工作表2!$B$2:$H$800,5,0 )=0,"",VLOOKUP(K43,工作表2!$B$2:$H$800,5,0 )),"")</f>
        <v/>
      </c>
      <c r="P43" s="47" t="str">
        <f>IFERROR(IF(VLOOKUP(K43,工作表2!$B$2:$H$800,6,0 )=0,"",VLOOKUP(K43,工作表2!$B$2:$H$800,6,0 )),"")</f>
        <v/>
      </c>
      <c r="Q43" s="47" t="str">
        <f>IFERROR(IF(VLOOKUP(K43,工作表2!$B$2:$H$800,7,0 )=0,"",VLOOKUP(K43,工作表2!$B$2:$H$800,7,0 )),"")</f>
        <v/>
      </c>
      <c r="V43">
        <f t="shared" si="6"/>
        <v>0</v>
      </c>
      <c r="W43" s="48">
        <f t="shared" si="7"/>
        <v>0</v>
      </c>
      <c r="X43" s="48">
        <f t="shared" si="8"/>
        <v>0</v>
      </c>
      <c r="Y43">
        <f t="shared" si="9"/>
        <v>1</v>
      </c>
    </row>
    <row r="44" spans="1:25" x14ac:dyDescent="0.25">
      <c r="A44" s="50"/>
      <c r="B44" s="50"/>
      <c r="C44" s="52"/>
      <c r="D44" s="52"/>
      <c r="E44" s="50"/>
      <c r="F44" s="50"/>
      <c r="G44" t="str">
        <f t="shared" si="11"/>
        <v/>
      </c>
      <c r="H44" s="48" t="str">
        <f t="shared" si="12"/>
        <v/>
      </c>
      <c r="I44" s="48" t="str">
        <f t="shared" si="13"/>
        <v/>
      </c>
      <c r="J44" s="48" t="str">
        <f t="shared" si="14"/>
        <v/>
      </c>
      <c r="K44" s="49">
        <f t="shared" si="5"/>
        <v>0</v>
      </c>
      <c r="L44" s="47" t="str">
        <f>IFERROR(IF(VLOOKUP(K44,工作表2!$B$2:$H$800,2,0 )=0,"",VLOOKUP(K44,工作表2!$B$2:$H$800,2,0 )),"")</f>
        <v/>
      </c>
      <c r="M44" s="47" t="str">
        <f>IFERROR(IF(VLOOKUP(K44,工作表2!$B$2:$H$800,3,0 )=0,"",VLOOKUP(K44,工作表2!$B$2:$H$800,3,0 )),"")</f>
        <v/>
      </c>
      <c r="N44" s="47" t="str">
        <f>IFERROR(IF(VLOOKUP(K44,工作表2!$B$2:$H$800,4,0 )=0,"",VLOOKUP(K44,工作表2!$B$2:$H$800,4,0 )),"")</f>
        <v/>
      </c>
      <c r="O44" s="47" t="str">
        <f>IFERROR(IF(VLOOKUP(K44,工作表2!$B$2:$H$800,5,0 )=0,"",VLOOKUP(K44,工作表2!$B$2:$H$800,5,0 )),"")</f>
        <v/>
      </c>
      <c r="P44" s="47" t="str">
        <f>IFERROR(IF(VLOOKUP(K44,工作表2!$B$2:$H$800,6,0 )=0,"",VLOOKUP(K44,工作表2!$B$2:$H$800,6,0 )),"")</f>
        <v/>
      </c>
      <c r="Q44" s="47" t="str">
        <f>IFERROR(IF(VLOOKUP(K44,工作表2!$B$2:$H$800,7,0 )=0,"",VLOOKUP(K44,工作表2!$B$2:$H$800,7,0 )),"")</f>
        <v/>
      </c>
      <c r="V44">
        <f t="shared" si="6"/>
        <v>0</v>
      </c>
      <c r="W44" s="48">
        <f t="shared" si="7"/>
        <v>0</v>
      </c>
      <c r="X44" s="48">
        <f t="shared" si="8"/>
        <v>0</v>
      </c>
      <c r="Y44">
        <f t="shared" si="9"/>
        <v>1</v>
      </c>
    </row>
    <row r="45" spans="1:25" x14ac:dyDescent="0.25">
      <c r="A45" s="50"/>
      <c r="B45" s="50"/>
      <c r="C45" s="52"/>
      <c r="D45" s="52"/>
      <c r="E45" s="50"/>
      <c r="F45" s="50"/>
      <c r="G45" t="str">
        <f t="shared" si="11"/>
        <v/>
      </c>
      <c r="H45" s="48" t="str">
        <f t="shared" si="12"/>
        <v/>
      </c>
      <c r="I45" s="48" t="str">
        <f t="shared" si="13"/>
        <v/>
      </c>
      <c r="J45" s="48" t="str">
        <f t="shared" si="14"/>
        <v/>
      </c>
      <c r="K45" s="49">
        <f t="shared" si="5"/>
        <v>0</v>
      </c>
      <c r="L45" s="47" t="str">
        <f>IFERROR(IF(VLOOKUP(K45,工作表2!$B$2:$H$800,2,0 )=0,"",VLOOKUP(K45,工作表2!$B$2:$H$800,2,0 )),"")</f>
        <v/>
      </c>
      <c r="M45" s="47" t="str">
        <f>IFERROR(IF(VLOOKUP(K45,工作表2!$B$2:$H$800,3,0 )=0,"",VLOOKUP(K45,工作表2!$B$2:$H$800,3,0 )),"")</f>
        <v/>
      </c>
      <c r="N45" s="47" t="str">
        <f>IFERROR(IF(VLOOKUP(K45,工作表2!$B$2:$H$800,4,0 )=0,"",VLOOKUP(K45,工作表2!$B$2:$H$800,4,0 )),"")</f>
        <v/>
      </c>
      <c r="O45" s="47" t="str">
        <f>IFERROR(IF(VLOOKUP(K45,工作表2!$B$2:$H$800,5,0 )=0,"",VLOOKUP(K45,工作表2!$B$2:$H$800,5,0 )),"")</f>
        <v/>
      </c>
      <c r="P45" s="47" t="str">
        <f>IFERROR(IF(VLOOKUP(K45,工作表2!$B$2:$H$800,6,0 )=0,"",VLOOKUP(K45,工作表2!$B$2:$H$800,6,0 )),"")</f>
        <v/>
      </c>
      <c r="Q45" s="47" t="str">
        <f>IFERROR(IF(VLOOKUP(K45,工作表2!$B$2:$H$800,7,0 )=0,"",VLOOKUP(K45,工作表2!$B$2:$H$800,7,0 )),"")</f>
        <v/>
      </c>
      <c r="V45">
        <f t="shared" si="6"/>
        <v>0</v>
      </c>
      <c r="W45" s="48">
        <f t="shared" si="7"/>
        <v>0</v>
      </c>
      <c r="X45" s="48">
        <f t="shared" si="8"/>
        <v>0</v>
      </c>
      <c r="Y45">
        <f t="shared" si="9"/>
        <v>1</v>
      </c>
    </row>
    <row r="46" spans="1:25" x14ac:dyDescent="0.25">
      <c r="A46" s="50"/>
      <c r="B46" s="50"/>
      <c r="C46" s="52"/>
      <c r="D46" s="52"/>
      <c r="E46" s="50"/>
      <c r="F46" s="50"/>
      <c r="G46" t="str">
        <f t="shared" si="11"/>
        <v/>
      </c>
      <c r="H46" s="48" t="str">
        <f t="shared" si="12"/>
        <v/>
      </c>
      <c r="I46" s="48" t="str">
        <f t="shared" si="13"/>
        <v/>
      </c>
      <c r="J46" s="48" t="str">
        <f t="shared" si="14"/>
        <v/>
      </c>
      <c r="K46" s="49">
        <f t="shared" si="5"/>
        <v>0</v>
      </c>
      <c r="L46" s="47" t="str">
        <f>IFERROR(IF(VLOOKUP(K46,工作表2!$B$2:$H$800,2,0 )=0,"",VLOOKUP(K46,工作表2!$B$2:$H$800,2,0 )),"")</f>
        <v/>
      </c>
      <c r="M46" s="47" t="str">
        <f>IFERROR(IF(VLOOKUP(K46,工作表2!$B$2:$H$800,3,0 )=0,"",VLOOKUP(K46,工作表2!$B$2:$H$800,3,0 )),"")</f>
        <v/>
      </c>
      <c r="N46" s="47" t="str">
        <f>IFERROR(IF(VLOOKUP(K46,工作表2!$B$2:$H$800,4,0 )=0,"",VLOOKUP(K46,工作表2!$B$2:$H$800,4,0 )),"")</f>
        <v/>
      </c>
      <c r="O46" s="47" t="str">
        <f>IFERROR(IF(VLOOKUP(K46,工作表2!$B$2:$H$800,5,0 )=0,"",VLOOKUP(K46,工作表2!$B$2:$H$800,5,0 )),"")</f>
        <v/>
      </c>
      <c r="P46" s="47" t="str">
        <f>IFERROR(IF(VLOOKUP(K46,工作表2!$B$2:$H$800,6,0 )=0,"",VLOOKUP(K46,工作表2!$B$2:$H$800,6,0 )),"")</f>
        <v/>
      </c>
      <c r="Q46" s="47" t="str">
        <f>IFERROR(IF(VLOOKUP(K46,工作表2!$B$2:$H$800,7,0 )=0,"",VLOOKUP(K46,工作表2!$B$2:$H$800,7,0 )),"")</f>
        <v/>
      </c>
      <c r="V46">
        <f t="shared" si="6"/>
        <v>0</v>
      </c>
      <c r="W46" s="48">
        <f t="shared" si="7"/>
        <v>0</v>
      </c>
      <c r="X46" s="48">
        <f t="shared" si="8"/>
        <v>0</v>
      </c>
      <c r="Y46">
        <f t="shared" si="9"/>
        <v>1</v>
      </c>
    </row>
    <row r="47" spans="1:25" x14ac:dyDescent="0.25">
      <c r="A47" s="50"/>
      <c r="B47" s="51"/>
      <c r="C47" s="52"/>
      <c r="D47" s="52"/>
      <c r="E47" s="50"/>
      <c r="F47" s="50"/>
      <c r="G47" t="str">
        <f t="shared" si="11"/>
        <v/>
      </c>
      <c r="H47" s="48" t="str">
        <f t="shared" si="12"/>
        <v/>
      </c>
      <c r="I47" s="48" t="str">
        <f t="shared" si="13"/>
        <v/>
      </c>
      <c r="J47" s="48" t="str">
        <f t="shared" si="14"/>
        <v/>
      </c>
      <c r="K47" s="49">
        <f t="shared" si="5"/>
        <v>0</v>
      </c>
      <c r="L47" s="47" t="str">
        <f>IFERROR(IF(VLOOKUP(K47,工作表2!$B$2:$H$800,2,0 )=0,"",VLOOKUP(K47,工作表2!$B$2:$H$800,2,0 )),"")</f>
        <v/>
      </c>
      <c r="M47" s="47" t="str">
        <f>IFERROR(IF(VLOOKUP(K47,工作表2!$B$2:$H$800,3,0 )=0,"",VLOOKUP(K47,工作表2!$B$2:$H$800,3,0 )),"")</f>
        <v/>
      </c>
      <c r="N47" s="47" t="str">
        <f>IFERROR(IF(VLOOKUP(K47,工作表2!$B$2:$H$800,4,0 )=0,"",VLOOKUP(K47,工作表2!$B$2:$H$800,4,0 )),"")</f>
        <v/>
      </c>
      <c r="O47" s="47" t="str">
        <f>IFERROR(IF(VLOOKUP(K47,工作表2!$B$2:$H$800,5,0 )=0,"",VLOOKUP(K47,工作表2!$B$2:$H$800,5,0 )),"")</f>
        <v/>
      </c>
      <c r="P47" s="47" t="str">
        <f>IFERROR(IF(VLOOKUP(K47,工作表2!$B$2:$H$800,6,0 )=0,"",VLOOKUP(K47,工作表2!$B$2:$H$800,6,0 )),"")</f>
        <v/>
      </c>
      <c r="Q47" s="47" t="str">
        <f>IFERROR(IF(VLOOKUP(K47,工作表2!$B$2:$H$800,7,0 )=0,"",VLOOKUP(K47,工作表2!$B$2:$H$800,7,0 )),"")</f>
        <v/>
      </c>
      <c r="V47">
        <f t="shared" si="6"/>
        <v>0</v>
      </c>
      <c r="W47" s="48">
        <f t="shared" si="7"/>
        <v>0</v>
      </c>
      <c r="X47" s="48">
        <f t="shared" si="8"/>
        <v>0</v>
      </c>
      <c r="Y47">
        <f t="shared" si="9"/>
        <v>1</v>
      </c>
    </row>
    <row r="48" spans="1:25" x14ac:dyDescent="0.25">
      <c r="A48" s="50"/>
      <c r="B48" s="51"/>
      <c r="C48" s="52"/>
      <c r="D48" s="52"/>
      <c r="E48" s="50"/>
      <c r="F48" s="50"/>
      <c r="G48" t="str">
        <f t="shared" si="11"/>
        <v/>
      </c>
      <c r="H48" s="48" t="str">
        <f t="shared" si="12"/>
        <v/>
      </c>
      <c r="I48" s="48" t="str">
        <f t="shared" si="13"/>
        <v/>
      </c>
      <c r="J48" s="48" t="str">
        <f t="shared" si="14"/>
        <v/>
      </c>
      <c r="K48" s="49">
        <f t="shared" si="5"/>
        <v>0</v>
      </c>
      <c r="L48" s="47" t="str">
        <f>IFERROR(IF(VLOOKUP(K48,工作表2!$B$2:$H$800,2,0 )=0,"",VLOOKUP(K48,工作表2!$B$2:$H$800,2,0 )),"")</f>
        <v/>
      </c>
      <c r="M48" s="47" t="str">
        <f>IFERROR(IF(VLOOKUP(K48,工作表2!$B$2:$H$800,3,0 )=0,"",VLOOKUP(K48,工作表2!$B$2:$H$800,3,0 )),"")</f>
        <v/>
      </c>
      <c r="N48" s="47" t="str">
        <f>IFERROR(IF(VLOOKUP(K48,工作表2!$B$2:$H$800,4,0 )=0,"",VLOOKUP(K48,工作表2!$B$2:$H$800,4,0 )),"")</f>
        <v/>
      </c>
      <c r="O48" s="47" t="str">
        <f>IFERROR(IF(VLOOKUP(K48,工作表2!$B$2:$H$800,5,0 )=0,"",VLOOKUP(K48,工作表2!$B$2:$H$800,5,0 )),"")</f>
        <v/>
      </c>
      <c r="P48" s="47" t="str">
        <f>IFERROR(IF(VLOOKUP(K48,工作表2!$B$2:$H$800,6,0 )=0,"",VLOOKUP(K48,工作表2!$B$2:$H$800,6,0 )),"")</f>
        <v/>
      </c>
      <c r="Q48" s="47" t="str">
        <f>IFERROR(IF(VLOOKUP(K48,工作表2!$B$2:$H$800,7,0 )=0,"",VLOOKUP(K48,工作表2!$B$2:$H$800,7,0 )),"")</f>
        <v/>
      </c>
      <c r="V48">
        <f t="shared" si="6"/>
        <v>0</v>
      </c>
      <c r="W48" s="48">
        <f t="shared" si="7"/>
        <v>0</v>
      </c>
      <c r="X48" s="48">
        <f t="shared" si="8"/>
        <v>0</v>
      </c>
      <c r="Y48">
        <f t="shared" si="9"/>
        <v>1</v>
      </c>
    </row>
    <row r="49" spans="1:25" x14ac:dyDescent="0.25">
      <c r="A49" s="50"/>
      <c r="B49" s="51"/>
      <c r="C49" s="52"/>
      <c r="D49" s="52"/>
      <c r="E49" s="50"/>
      <c r="F49" s="50"/>
      <c r="G49" t="str">
        <f t="shared" si="11"/>
        <v/>
      </c>
      <c r="H49" s="48" t="str">
        <f t="shared" si="12"/>
        <v/>
      </c>
      <c r="I49" s="48" t="str">
        <f t="shared" si="13"/>
        <v/>
      </c>
      <c r="J49" s="48" t="str">
        <f t="shared" si="14"/>
        <v/>
      </c>
      <c r="K49" s="49">
        <f t="shared" si="5"/>
        <v>0</v>
      </c>
      <c r="L49" s="47" t="str">
        <f>IFERROR(IF(VLOOKUP(K49,工作表2!$B$2:$H$800,2,0 )=0,"",VLOOKUP(K49,工作表2!$B$2:$H$800,2,0 )),"")</f>
        <v/>
      </c>
      <c r="M49" s="47" t="str">
        <f>IFERROR(IF(VLOOKUP(K49,工作表2!$B$2:$H$800,3,0 )=0,"",VLOOKUP(K49,工作表2!$B$2:$H$800,3,0 )),"")</f>
        <v/>
      </c>
      <c r="N49" s="47" t="str">
        <f>IFERROR(IF(VLOOKUP(K49,工作表2!$B$2:$H$800,4,0 )=0,"",VLOOKUP(K49,工作表2!$B$2:$H$800,4,0 )),"")</f>
        <v/>
      </c>
      <c r="O49" s="47" t="str">
        <f>IFERROR(IF(VLOOKUP(K49,工作表2!$B$2:$H$800,5,0 )=0,"",VLOOKUP(K49,工作表2!$B$2:$H$800,5,0 )),"")</f>
        <v/>
      </c>
      <c r="P49" s="47" t="str">
        <f>IFERROR(IF(VLOOKUP(K49,工作表2!$B$2:$H$800,6,0 )=0,"",VLOOKUP(K49,工作表2!$B$2:$H$800,6,0 )),"")</f>
        <v/>
      </c>
      <c r="Q49" s="47" t="str">
        <f>IFERROR(IF(VLOOKUP(K49,工作表2!$B$2:$H$800,7,0 )=0,"",VLOOKUP(K49,工作表2!$B$2:$H$800,7,0 )),"")</f>
        <v/>
      </c>
      <c r="V49">
        <f t="shared" si="6"/>
        <v>0</v>
      </c>
      <c r="W49" s="48">
        <f t="shared" si="7"/>
        <v>0</v>
      </c>
      <c r="X49" s="48">
        <f t="shared" si="8"/>
        <v>0</v>
      </c>
      <c r="Y49">
        <f t="shared" si="9"/>
        <v>1</v>
      </c>
    </row>
    <row r="50" spans="1:25" x14ac:dyDescent="0.25">
      <c r="A50" s="50"/>
      <c r="B50" s="51"/>
      <c r="C50" s="52"/>
      <c r="D50" s="52"/>
      <c r="E50" s="50"/>
      <c r="F50" s="50"/>
      <c r="G50" t="str">
        <f t="shared" si="11"/>
        <v/>
      </c>
      <c r="H50" s="48" t="str">
        <f t="shared" si="12"/>
        <v/>
      </c>
      <c r="I50" s="48" t="str">
        <f t="shared" si="13"/>
        <v/>
      </c>
      <c r="J50" s="48" t="str">
        <f t="shared" si="14"/>
        <v/>
      </c>
      <c r="K50" s="49">
        <f t="shared" si="5"/>
        <v>0</v>
      </c>
      <c r="L50" s="47" t="str">
        <f>IFERROR(IF(VLOOKUP(K50,工作表2!$B$2:$H$800,2,0 )=0,"",VLOOKUP(K50,工作表2!$B$2:$H$800,2,0 )),"")</f>
        <v/>
      </c>
      <c r="M50" s="47" t="str">
        <f>IFERROR(IF(VLOOKUP(K50,工作表2!$B$2:$H$800,3,0 )=0,"",VLOOKUP(K50,工作表2!$B$2:$H$800,3,0 )),"")</f>
        <v/>
      </c>
      <c r="N50" s="47" t="str">
        <f>IFERROR(IF(VLOOKUP(K50,工作表2!$B$2:$H$800,4,0 )=0,"",VLOOKUP(K50,工作表2!$B$2:$H$800,4,0 )),"")</f>
        <v/>
      </c>
      <c r="O50" s="47" t="str">
        <f>IFERROR(IF(VLOOKUP(K50,工作表2!$B$2:$H$800,5,0 )=0,"",VLOOKUP(K50,工作表2!$B$2:$H$800,5,0 )),"")</f>
        <v/>
      </c>
      <c r="P50" s="47" t="str">
        <f>IFERROR(IF(VLOOKUP(K50,工作表2!$B$2:$H$800,6,0 )=0,"",VLOOKUP(K50,工作表2!$B$2:$H$800,6,0 )),"")</f>
        <v/>
      </c>
      <c r="Q50" s="47" t="str">
        <f>IFERROR(IF(VLOOKUP(K50,工作表2!$B$2:$H$800,7,0 )=0,"",VLOOKUP(K50,工作表2!$B$2:$H$800,7,0 )),"")</f>
        <v/>
      </c>
      <c r="V50">
        <f t="shared" si="6"/>
        <v>0</v>
      </c>
      <c r="W50" s="48">
        <f t="shared" si="7"/>
        <v>0</v>
      </c>
      <c r="X50" s="48">
        <f t="shared" si="8"/>
        <v>0</v>
      </c>
      <c r="Y50">
        <f t="shared" si="9"/>
        <v>1</v>
      </c>
    </row>
    <row r="51" spans="1:25" x14ac:dyDescent="0.25">
      <c r="A51" s="50"/>
      <c r="B51" s="51"/>
      <c r="C51" s="52"/>
      <c r="D51" s="52"/>
      <c r="E51" s="50"/>
      <c r="F51" s="50"/>
      <c r="G51" t="str">
        <f t="shared" si="11"/>
        <v/>
      </c>
      <c r="H51" s="48" t="str">
        <f t="shared" si="12"/>
        <v/>
      </c>
      <c r="I51" s="48" t="str">
        <f t="shared" si="13"/>
        <v/>
      </c>
      <c r="J51" s="48" t="str">
        <f t="shared" si="14"/>
        <v/>
      </c>
      <c r="K51" s="49">
        <f t="shared" si="5"/>
        <v>0</v>
      </c>
      <c r="L51" s="47" t="str">
        <f>IFERROR(IF(VLOOKUP(K51,工作表2!$B$2:$H$800,2,0 )=0,"",VLOOKUP(K51,工作表2!$B$2:$H$800,2,0 )),"")</f>
        <v/>
      </c>
      <c r="M51" s="47" t="str">
        <f>IFERROR(IF(VLOOKUP(K51,工作表2!$B$2:$H$800,3,0 )=0,"",VLOOKUP(K51,工作表2!$B$2:$H$800,3,0 )),"")</f>
        <v/>
      </c>
      <c r="N51" s="47" t="str">
        <f>IFERROR(IF(VLOOKUP(K51,工作表2!$B$2:$H$800,4,0 )=0,"",VLOOKUP(K51,工作表2!$B$2:$H$800,4,0 )),"")</f>
        <v/>
      </c>
      <c r="O51" s="47" t="str">
        <f>IFERROR(IF(VLOOKUP(K51,工作表2!$B$2:$H$800,5,0 )=0,"",VLOOKUP(K51,工作表2!$B$2:$H$800,5,0 )),"")</f>
        <v/>
      </c>
      <c r="P51" s="47" t="str">
        <f>IFERROR(IF(VLOOKUP(K51,工作表2!$B$2:$H$800,6,0 )=0,"",VLOOKUP(K51,工作表2!$B$2:$H$800,6,0 )),"")</f>
        <v/>
      </c>
      <c r="Q51" s="47" t="str">
        <f>IFERROR(IF(VLOOKUP(K51,工作表2!$B$2:$H$800,7,0 )=0,"",VLOOKUP(K51,工作表2!$B$2:$H$800,7,0 )),"")</f>
        <v/>
      </c>
      <c r="V51">
        <f t="shared" si="6"/>
        <v>0</v>
      </c>
      <c r="W51" s="48">
        <f t="shared" si="7"/>
        <v>0</v>
      </c>
      <c r="X51" s="48">
        <f t="shared" si="8"/>
        <v>0</v>
      </c>
      <c r="Y51">
        <f t="shared" si="9"/>
        <v>1</v>
      </c>
    </row>
    <row r="52" spans="1:25" x14ac:dyDescent="0.25">
      <c r="A52" s="50"/>
      <c r="B52" s="51"/>
      <c r="C52" s="52"/>
      <c r="D52" s="52"/>
      <c r="E52" s="50"/>
      <c r="F52" s="50"/>
      <c r="G52" t="str">
        <f t="shared" si="11"/>
        <v/>
      </c>
      <c r="H52" s="48" t="str">
        <f t="shared" si="12"/>
        <v/>
      </c>
      <c r="I52" s="48" t="str">
        <f t="shared" si="13"/>
        <v/>
      </c>
      <c r="J52" s="48" t="str">
        <f t="shared" si="14"/>
        <v/>
      </c>
      <c r="K52" s="49">
        <f t="shared" si="5"/>
        <v>0</v>
      </c>
      <c r="L52" s="47" t="str">
        <f>IFERROR(IF(VLOOKUP(K52,工作表2!$B$2:$H$800,2,0 )=0,"",VLOOKUP(K52,工作表2!$B$2:$H$800,2,0 )),"")</f>
        <v/>
      </c>
      <c r="M52" s="47" t="str">
        <f>IFERROR(IF(VLOOKUP(K52,工作表2!$B$2:$H$800,3,0 )=0,"",VLOOKUP(K52,工作表2!$B$2:$H$800,3,0 )),"")</f>
        <v/>
      </c>
      <c r="N52" s="47" t="str">
        <f>IFERROR(IF(VLOOKUP(K52,工作表2!$B$2:$H$800,4,0 )=0,"",VLOOKUP(K52,工作表2!$B$2:$H$800,4,0 )),"")</f>
        <v/>
      </c>
      <c r="O52" s="47" t="str">
        <f>IFERROR(IF(VLOOKUP(K52,工作表2!$B$2:$H$800,5,0 )=0,"",VLOOKUP(K52,工作表2!$B$2:$H$800,5,0 )),"")</f>
        <v/>
      </c>
      <c r="P52" s="47" t="str">
        <f>IFERROR(IF(VLOOKUP(K52,工作表2!$B$2:$H$800,6,0 )=0,"",VLOOKUP(K52,工作表2!$B$2:$H$800,6,0 )),"")</f>
        <v/>
      </c>
      <c r="Q52" s="47" t="str">
        <f>IFERROR(IF(VLOOKUP(K52,工作表2!$B$2:$H$800,7,0 )=0,"",VLOOKUP(K52,工作表2!$B$2:$H$800,7,0 )),"")</f>
        <v/>
      </c>
      <c r="V52">
        <f t="shared" si="6"/>
        <v>0</v>
      </c>
      <c r="W52" s="48">
        <f t="shared" si="7"/>
        <v>0</v>
      </c>
      <c r="X52" s="48">
        <f t="shared" si="8"/>
        <v>0</v>
      </c>
      <c r="Y52">
        <f t="shared" si="9"/>
        <v>1</v>
      </c>
    </row>
    <row r="53" spans="1:25" x14ac:dyDescent="0.25">
      <c r="A53" s="50"/>
      <c r="B53" s="51"/>
      <c r="C53" s="52"/>
      <c r="D53" s="52"/>
      <c r="E53" s="50"/>
      <c r="F53" s="50"/>
      <c r="G53" t="str">
        <f t="shared" si="11"/>
        <v/>
      </c>
      <c r="H53" s="48" t="str">
        <f t="shared" si="12"/>
        <v/>
      </c>
      <c r="I53" s="48" t="str">
        <f t="shared" si="13"/>
        <v/>
      </c>
      <c r="J53" s="48" t="str">
        <f t="shared" si="14"/>
        <v/>
      </c>
      <c r="K53" s="49">
        <f t="shared" si="5"/>
        <v>0</v>
      </c>
      <c r="L53" s="47" t="str">
        <f>IFERROR(IF(VLOOKUP(K53,工作表2!$B$2:$H$800,2,0 )=0,"",VLOOKUP(K53,工作表2!$B$2:$H$800,2,0 )),"")</f>
        <v/>
      </c>
      <c r="M53" s="47" t="str">
        <f>IFERROR(IF(VLOOKUP(K53,工作表2!$B$2:$H$800,3,0 )=0,"",VLOOKUP(K53,工作表2!$B$2:$H$800,3,0 )),"")</f>
        <v/>
      </c>
      <c r="N53" s="47" t="str">
        <f>IFERROR(IF(VLOOKUP(K53,工作表2!$B$2:$H$800,4,0 )=0,"",VLOOKUP(K53,工作表2!$B$2:$H$800,4,0 )),"")</f>
        <v/>
      </c>
      <c r="O53" s="47" t="str">
        <f>IFERROR(IF(VLOOKUP(K53,工作表2!$B$2:$H$800,5,0 )=0,"",VLOOKUP(K53,工作表2!$B$2:$H$800,5,0 )),"")</f>
        <v/>
      </c>
      <c r="P53" s="47" t="str">
        <f>IFERROR(IF(VLOOKUP(K53,工作表2!$B$2:$H$800,6,0 )=0,"",VLOOKUP(K53,工作表2!$B$2:$H$800,6,0 )),"")</f>
        <v/>
      </c>
      <c r="Q53" s="47" t="str">
        <f>IFERROR(IF(VLOOKUP(K53,工作表2!$B$2:$H$800,7,0 )=0,"",VLOOKUP(K53,工作表2!$B$2:$H$800,7,0 )),"")</f>
        <v/>
      </c>
      <c r="V53">
        <f t="shared" si="6"/>
        <v>0</v>
      </c>
      <c r="W53" s="48">
        <f t="shared" si="7"/>
        <v>0</v>
      </c>
      <c r="X53" s="48">
        <f t="shared" si="8"/>
        <v>0</v>
      </c>
      <c r="Y53">
        <f t="shared" si="9"/>
        <v>1</v>
      </c>
    </row>
    <row r="54" spans="1:25" x14ac:dyDescent="0.25">
      <c r="A54" s="50"/>
      <c r="B54" s="51"/>
      <c r="C54" s="52"/>
      <c r="D54" s="52"/>
      <c r="E54" s="50"/>
      <c r="F54" s="50"/>
      <c r="G54" t="str">
        <f t="shared" si="11"/>
        <v/>
      </c>
      <c r="H54" s="48" t="str">
        <f t="shared" si="12"/>
        <v/>
      </c>
      <c r="I54" s="48" t="str">
        <f t="shared" si="13"/>
        <v/>
      </c>
      <c r="J54" s="48" t="str">
        <f t="shared" si="14"/>
        <v/>
      </c>
      <c r="K54" s="49">
        <f t="shared" si="5"/>
        <v>0</v>
      </c>
      <c r="L54" s="47" t="str">
        <f>IFERROR(IF(VLOOKUP(K54,工作表2!$B$2:$H$800,2,0 )=0,"",VLOOKUP(K54,工作表2!$B$2:$H$800,2,0 )),"")</f>
        <v/>
      </c>
      <c r="M54" s="47" t="str">
        <f>IFERROR(IF(VLOOKUP(K54,工作表2!$B$2:$H$800,3,0 )=0,"",VLOOKUP(K54,工作表2!$B$2:$H$800,3,0 )),"")</f>
        <v/>
      </c>
      <c r="N54" s="47" t="str">
        <f>IFERROR(IF(VLOOKUP(K54,工作表2!$B$2:$H$800,4,0 )=0,"",VLOOKUP(K54,工作表2!$B$2:$H$800,4,0 )),"")</f>
        <v/>
      </c>
      <c r="O54" s="47" t="str">
        <f>IFERROR(IF(VLOOKUP(K54,工作表2!$B$2:$H$800,5,0 )=0,"",VLOOKUP(K54,工作表2!$B$2:$H$800,5,0 )),"")</f>
        <v/>
      </c>
      <c r="P54" s="47" t="str">
        <f>IFERROR(IF(VLOOKUP(K54,工作表2!$B$2:$H$800,6,0 )=0,"",VLOOKUP(K54,工作表2!$B$2:$H$800,6,0 )),"")</f>
        <v/>
      </c>
      <c r="Q54" s="47" t="str">
        <f>IFERROR(IF(VLOOKUP(K54,工作表2!$B$2:$H$800,7,0 )=0,"",VLOOKUP(K54,工作表2!$B$2:$H$800,7,0 )),"")</f>
        <v/>
      </c>
      <c r="V54">
        <f t="shared" si="6"/>
        <v>0</v>
      </c>
      <c r="W54" s="48">
        <f t="shared" si="7"/>
        <v>0</v>
      </c>
      <c r="X54" s="48">
        <f t="shared" si="8"/>
        <v>0</v>
      </c>
      <c r="Y54">
        <f t="shared" si="9"/>
        <v>1</v>
      </c>
    </row>
    <row r="55" spans="1:25" x14ac:dyDescent="0.25">
      <c r="A55" s="50"/>
      <c r="B55" s="50"/>
      <c r="C55" s="52"/>
      <c r="D55" s="52"/>
      <c r="E55" s="50"/>
      <c r="F55" s="50"/>
      <c r="G55" t="str">
        <f t="shared" si="11"/>
        <v/>
      </c>
      <c r="H55" s="48" t="str">
        <f t="shared" si="12"/>
        <v/>
      </c>
      <c r="I55" s="48" t="str">
        <f t="shared" si="13"/>
        <v/>
      </c>
      <c r="J55" s="48" t="str">
        <f t="shared" si="14"/>
        <v/>
      </c>
      <c r="K55" s="49">
        <f t="shared" si="5"/>
        <v>0</v>
      </c>
      <c r="L55" s="47" t="str">
        <f>IFERROR(IF(VLOOKUP(K55,工作表2!$B$2:$H$800,2,0 )=0,"",VLOOKUP(K55,工作表2!$B$2:$H$800,2,0 )),"")</f>
        <v/>
      </c>
      <c r="M55" s="47" t="str">
        <f>IFERROR(IF(VLOOKUP(K55,工作表2!$B$2:$H$800,3,0 )=0,"",VLOOKUP(K55,工作表2!$B$2:$H$800,3,0 )),"")</f>
        <v/>
      </c>
      <c r="N55" s="47" t="str">
        <f>IFERROR(IF(VLOOKUP(K55,工作表2!$B$2:$H$800,4,0 )=0,"",VLOOKUP(K55,工作表2!$B$2:$H$800,4,0 )),"")</f>
        <v/>
      </c>
      <c r="O55" s="47" t="str">
        <f>IFERROR(IF(VLOOKUP(K55,工作表2!$B$2:$H$800,5,0 )=0,"",VLOOKUP(K55,工作表2!$B$2:$H$800,5,0 )),"")</f>
        <v/>
      </c>
      <c r="P55" s="47" t="str">
        <f>IFERROR(IF(VLOOKUP(K55,工作表2!$B$2:$H$800,6,0 )=0,"",VLOOKUP(K55,工作表2!$B$2:$H$800,6,0 )),"")</f>
        <v/>
      </c>
      <c r="Q55" s="47" t="str">
        <f>IFERROR(IF(VLOOKUP(K55,工作表2!$B$2:$H$800,7,0 )=0,"",VLOOKUP(K55,工作表2!$B$2:$H$800,7,0 )),"")</f>
        <v/>
      </c>
      <c r="V55">
        <f t="shared" si="6"/>
        <v>0</v>
      </c>
      <c r="W55" s="48">
        <f t="shared" si="7"/>
        <v>0</v>
      </c>
      <c r="X55" s="48">
        <f t="shared" si="8"/>
        <v>0</v>
      </c>
      <c r="Y55">
        <f t="shared" si="9"/>
        <v>1</v>
      </c>
    </row>
    <row r="56" spans="1:25" x14ac:dyDescent="0.25">
      <c r="A56" s="50"/>
      <c r="B56" s="50"/>
      <c r="C56" s="52"/>
      <c r="D56" s="52"/>
      <c r="E56" s="50"/>
      <c r="F56" s="50"/>
      <c r="G56" t="str">
        <f t="shared" si="11"/>
        <v/>
      </c>
      <c r="H56" s="48" t="str">
        <f t="shared" si="12"/>
        <v/>
      </c>
      <c r="I56" s="48" t="str">
        <f t="shared" si="13"/>
        <v/>
      </c>
      <c r="J56" s="48" t="str">
        <f t="shared" si="14"/>
        <v/>
      </c>
      <c r="K56" s="49">
        <f t="shared" si="5"/>
        <v>0</v>
      </c>
      <c r="L56" s="47" t="str">
        <f>IFERROR(IF(VLOOKUP(K56,工作表2!$B$2:$H$800,2,0 )=0,"",VLOOKUP(K56,工作表2!$B$2:$H$800,2,0 )),"")</f>
        <v/>
      </c>
      <c r="M56" s="47" t="str">
        <f>IFERROR(IF(VLOOKUP(K56,工作表2!$B$2:$H$800,3,0 )=0,"",VLOOKUP(K56,工作表2!$B$2:$H$800,3,0 )),"")</f>
        <v/>
      </c>
      <c r="N56" s="47" t="str">
        <f>IFERROR(IF(VLOOKUP(K56,工作表2!$B$2:$H$800,4,0 )=0,"",VLOOKUP(K56,工作表2!$B$2:$H$800,4,0 )),"")</f>
        <v/>
      </c>
      <c r="O56" s="47" t="str">
        <f>IFERROR(IF(VLOOKUP(K56,工作表2!$B$2:$H$800,5,0 )=0,"",VLOOKUP(K56,工作表2!$B$2:$H$800,5,0 )),"")</f>
        <v/>
      </c>
      <c r="P56" s="47" t="str">
        <f>IFERROR(IF(VLOOKUP(K56,工作表2!$B$2:$H$800,6,0 )=0,"",VLOOKUP(K56,工作表2!$B$2:$H$800,6,0 )),"")</f>
        <v/>
      </c>
      <c r="Q56" s="47" t="str">
        <f>IFERROR(IF(VLOOKUP(K56,工作表2!$B$2:$H$800,7,0 )=0,"",VLOOKUP(K56,工作表2!$B$2:$H$800,7,0 )),"")</f>
        <v/>
      </c>
      <c r="V56">
        <f t="shared" si="6"/>
        <v>0</v>
      </c>
      <c r="W56" s="48">
        <f t="shared" si="7"/>
        <v>0</v>
      </c>
      <c r="X56" s="48">
        <f t="shared" si="8"/>
        <v>0</v>
      </c>
      <c r="Y56">
        <f t="shared" si="9"/>
        <v>1</v>
      </c>
    </row>
    <row r="57" spans="1:25" x14ac:dyDescent="0.25">
      <c r="A57" s="50"/>
      <c r="B57" s="50"/>
      <c r="C57" s="52"/>
      <c r="D57" s="52"/>
      <c r="E57" s="50"/>
      <c r="F57" s="50"/>
      <c r="G57" t="str">
        <f t="shared" si="11"/>
        <v/>
      </c>
      <c r="H57" s="48" t="str">
        <f t="shared" si="12"/>
        <v/>
      </c>
      <c r="I57" s="48" t="str">
        <f t="shared" si="13"/>
        <v/>
      </c>
      <c r="J57" s="48" t="str">
        <f t="shared" si="14"/>
        <v/>
      </c>
      <c r="K57" s="49">
        <f t="shared" si="5"/>
        <v>0</v>
      </c>
      <c r="L57" s="47" t="str">
        <f>IFERROR(IF(VLOOKUP(K57,工作表2!$B$2:$H$800,2,0 )=0,"",VLOOKUP(K57,工作表2!$B$2:$H$800,2,0 )),"")</f>
        <v/>
      </c>
      <c r="M57" s="47" t="str">
        <f>IFERROR(IF(VLOOKUP(K57,工作表2!$B$2:$H$800,3,0 )=0,"",VLOOKUP(K57,工作表2!$B$2:$H$800,3,0 )),"")</f>
        <v/>
      </c>
      <c r="N57" s="47" t="str">
        <f>IFERROR(IF(VLOOKUP(K57,工作表2!$B$2:$H$800,4,0 )=0,"",VLOOKUP(K57,工作表2!$B$2:$H$800,4,0 )),"")</f>
        <v/>
      </c>
      <c r="O57" s="47" t="str">
        <f>IFERROR(IF(VLOOKUP(K57,工作表2!$B$2:$H$800,5,0 )=0,"",VLOOKUP(K57,工作表2!$B$2:$H$800,5,0 )),"")</f>
        <v/>
      </c>
      <c r="P57" s="47" t="str">
        <f>IFERROR(IF(VLOOKUP(K57,工作表2!$B$2:$H$800,6,0 )=0,"",VLOOKUP(K57,工作表2!$B$2:$H$800,6,0 )),"")</f>
        <v/>
      </c>
      <c r="Q57" s="47" t="str">
        <f>IFERROR(IF(VLOOKUP(K57,工作表2!$B$2:$H$800,7,0 )=0,"",VLOOKUP(K57,工作表2!$B$2:$H$800,7,0 )),"")</f>
        <v/>
      </c>
      <c r="V57">
        <f t="shared" si="6"/>
        <v>0</v>
      </c>
      <c r="W57" s="48">
        <f t="shared" si="7"/>
        <v>0</v>
      </c>
      <c r="X57" s="48">
        <f t="shared" si="8"/>
        <v>0</v>
      </c>
      <c r="Y57">
        <f t="shared" si="9"/>
        <v>1</v>
      </c>
    </row>
    <row r="58" spans="1:25" x14ac:dyDescent="0.25">
      <c r="A58" s="50"/>
      <c r="B58" s="50"/>
      <c r="C58" s="52"/>
      <c r="D58" s="52"/>
      <c r="E58" s="50"/>
      <c r="F58" s="50"/>
      <c r="G58" t="str">
        <f t="shared" si="11"/>
        <v/>
      </c>
      <c r="H58" s="48" t="str">
        <f t="shared" si="12"/>
        <v/>
      </c>
      <c r="I58" s="48" t="str">
        <f t="shared" si="13"/>
        <v/>
      </c>
      <c r="J58" s="48" t="str">
        <f t="shared" si="14"/>
        <v/>
      </c>
      <c r="K58" s="49">
        <f t="shared" si="5"/>
        <v>0</v>
      </c>
      <c r="L58" s="47" t="str">
        <f>IFERROR(IF(VLOOKUP(K58,工作表2!$B$2:$H$800,2,0 )=0,"",VLOOKUP(K58,工作表2!$B$2:$H$800,2,0 )),"")</f>
        <v/>
      </c>
      <c r="M58" s="47" t="str">
        <f>IFERROR(IF(VLOOKUP(K58,工作表2!$B$2:$H$800,3,0 )=0,"",VLOOKUP(K58,工作表2!$B$2:$H$800,3,0 )),"")</f>
        <v/>
      </c>
      <c r="N58" s="47" t="str">
        <f>IFERROR(IF(VLOOKUP(K58,工作表2!$B$2:$H$800,4,0 )=0,"",VLOOKUP(K58,工作表2!$B$2:$H$800,4,0 )),"")</f>
        <v/>
      </c>
      <c r="O58" s="47" t="str">
        <f>IFERROR(IF(VLOOKUP(K58,工作表2!$B$2:$H$800,5,0 )=0,"",VLOOKUP(K58,工作表2!$B$2:$H$800,5,0 )),"")</f>
        <v/>
      </c>
      <c r="P58" s="47" t="str">
        <f>IFERROR(IF(VLOOKUP(K58,工作表2!$B$2:$H$800,6,0 )=0,"",VLOOKUP(K58,工作表2!$B$2:$H$800,6,0 )),"")</f>
        <v/>
      </c>
      <c r="Q58" s="47" t="str">
        <f>IFERROR(IF(VLOOKUP(K58,工作表2!$B$2:$H$800,7,0 )=0,"",VLOOKUP(K58,工作表2!$B$2:$H$800,7,0 )),"")</f>
        <v/>
      </c>
      <c r="V58">
        <f t="shared" si="6"/>
        <v>0</v>
      </c>
      <c r="W58" s="48">
        <f t="shared" si="7"/>
        <v>0</v>
      </c>
      <c r="X58" s="48">
        <f t="shared" si="8"/>
        <v>0</v>
      </c>
      <c r="Y58">
        <f t="shared" si="9"/>
        <v>1</v>
      </c>
    </row>
    <row r="59" spans="1:25" x14ac:dyDescent="0.25">
      <c r="A59" s="50"/>
      <c r="B59" s="50"/>
      <c r="C59" s="52"/>
      <c r="D59" s="52"/>
      <c r="E59" s="50"/>
      <c r="F59" s="50"/>
      <c r="G59" t="str">
        <f t="shared" si="11"/>
        <v/>
      </c>
      <c r="H59" s="48" t="str">
        <f t="shared" si="12"/>
        <v/>
      </c>
      <c r="I59" s="48" t="str">
        <f t="shared" si="13"/>
        <v/>
      </c>
      <c r="J59" s="48" t="str">
        <f t="shared" si="14"/>
        <v/>
      </c>
      <c r="K59" s="49">
        <f t="shared" si="5"/>
        <v>0</v>
      </c>
      <c r="L59" s="47" t="str">
        <f>IFERROR(IF(VLOOKUP(K59,工作表2!$B$2:$H$800,2,0 )=0,"",VLOOKUP(K59,工作表2!$B$2:$H$800,2,0 )),"")</f>
        <v/>
      </c>
      <c r="M59" s="47" t="str">
        <f>IFERROR(IF(VLOOKUP(K59,工作表2!$B$2:$H$800,3,0 )=0,"",VLOOKUP(K59,工作表2!$B$2:$H$800,3,0 )),"")</f>
        <v/>
      </c>
      <c r="N59" s="47" t="str">
        <f>IFERROR(IF(VLOOKUP(K59,工作表2!$B$2:$H$800,4,0 )=0,"",VLOOKUP(K59,工作表2!$B$2:$H$800,4,0 )),"")</f>
        <v/>
      </c>
      <c r="O59" s="47" t="str">
        <f>IFERROR(IF(VLOOKUP(K59,工作表2!$B$2:$H$800,5,0 )=0,"",VLOOKUP(K59,工作表2!$B$2:$H$800,5,0 )),"")</f>
        <v/>
      </c>
      <c r="P59" s="47" t="str">
        <f>IFERROR(IF(VLOOKUP(K59,工作表2!$B$2:$H$800,6,0 )=0,"",VLOOKUP(K59,工作表2!$B$2:$H$800,6,0 )),"")</f>
        <v/>
      </c>
      <c r="Q59" s="47" t="str">
        <f>IFERROR(IF(VLOOKUP(K59,工作表2!$B$2:$H$800,7,0 )=0,"",VLOOKUP(K59,工作表2!$B$2:$H$800,7,0 )),"")</f>
        <v/>
      </c>
      <c r="V59">
        <f t="shared" si="6"/>
        <v>0</v>
      </c>
      <c r="W59" s="48">
        <f t="shared" si="7"/>
        <v>0</v>
      </c>
      <c r="X59" s="48">
        <f t="shared" si="8"/>
        <v>0</v>
      </c>
      <c r="Y59">
        <f t="shared" si="9"/>
        <v>1</v>
      </c>
    </row>
    <row r="60" spans="1:25" x14ac:dyDescent="0.25">
      <c r="A60" s="50"/>
      <c r="B60" s="50"/>
      <c r="C60" s="52"/>
      <c r="D60" s="52"/>
      <c r="E60" s="50"/>
      <c r="F60" s="50"/>
      <c r="G60" t="str">
        <f t="shared" si="11"/>
        <v/>
      </c>
      <c r="H60" s="48" t="str">
        <f t="shared" si="12"/>
        <v/>
      </c>
      <c r="I60" s="48" t="str">
        <f t="shared" si="13"/>
        <v/>
      </c>
      <c r="J60" s="48" t="str">
        <f t="shared" si="14"/>
        <v/>
      </c>
      <c r="K60" s="49">
        <f t="shared" si="5"/>
        <v>0</v>
      </c>
      <c r="L60" s="47" t="str">
        <f>IFERROR(IF(VLOOKUP(K60,工作表2!$B$2:$H$800,2,0 )=0,"",VLOOKUP(K60,工作表2!$B$2:$H$800,2,0 )),"")</f>
        <v/>
      </c>
      <c r="M60" s="47" t="str">
        <f>IFERROR(IF(VLOOKUP(K60,工作表2!$B$2:$H$800,3,0 )=0,"",VLOOKUP(K60,工作表2!$B$2:$H$800,3,0 )),"")</f>
        <v/>
      </c>
      <c r="N60" s="47" t="str">
        <f>IFERROR(IF(VLOOKUP(K60,工作表2!$B$2:$H$800,4,0 )=0,"",VLOOKUP(K60,工作表2!$B$2:$H$800,4,0 )),"")</f>
        <v/>
      </c>
      <c r="O60" s="47" t="str">
        <f>IFERROR(IF(VLOOKUP(K60,工作表2!$B$2:$H$800,5,0 )=0,"",VLOOKUP(K60,工作表2!$B$2:$H$800,5,0 )),"")</f>
        <v/>
      </c>
      <c r="P60" s="47" t="str">
        <f>IFERROR(IF(VLOOKUP(K60,工作表2!$B$2:$H$800,6,0 )=0,"",VLOOKUP(K60,工作表2!$B$2:$H$800,6,0 )),"")</f>
        <v/>
      </c>
      <c r="Q60" s="47" t="str">
        <f>IFERROR(IF(VLOOKUP(K60,工作表2!$B$2:$H$800,7,0 )=0,"",VLOOKUP(K60,工作表2!$B$2:$H$800,7,0 )),"")</f>
        <v/>
      </c>
      <c r="V60">
        <f t="shared" si="6"/>
        <v>0</v>
      </c>
      <c r="W60" s="48">
        <f t="shared" si="7"/>
        <v>0</v>
      </c>
      <c r="X60" s="48">
        <f t="shared" si="8"/>
        <v>0</v>
      </c>
      <c r="Y60">
        <f t="shared" si="9"/>
        <v>1</v>
      </c>
    </row>
    <row r="61" spans="1:25" x14ac:dyDescent="0.25">
      <c r="A61" s="50"/>
      <c r="B61" s="50"/>
      <c r="C61" s="52"/>
      <c r="D61" s="52"/>
      <c r="E61" s="50"/>
      <c r="F61" s="50"/>
      <c r="G61" t="str">
        <f t="shared" si="11"/>
        <v/>
      </c>
      <c r="H61" s="48" t="str">
        <f t="shared" si="12"/>
        <v/>
      </c>
      <c r="I61" s="48" t="str">
        <f t="shared" si="13"/>
        <v/>
      </c>
      <c r="J61" s="48" t="str">
        <f t="shared" si="14"/>
        <v/>
      </c>
      <c r="K61" s="49">
        <f t="shared" si="5"/>
        <v>0</v>
      </c>
      <c r="L61" s="47" t="str">
        <f>IFERROR(IF(VLOOKUP(K61,工作表2!$B$2:$H$800,2,0 )=0,"",VLOOKUP(K61,工作表2!$B$2:$H$800,2,0 )),"")</f>
        <v/>
      </c>
      <c r="M61" s="47" t="str">
        <f>IFERROR(IF(VLOOKUP(K61,工作表2!$B$2:$H$800,3,0 )=0,"",VLOOKUP(K61,工作表2!$B$2:$H$800,3,0 )),"")</f>
        <v/>
      </c>
      <c r="N61" s="47" t="str">
        <f>IFERROR(IF(VLOOKUP(K61,工作表2!$B$2:$H$800,4,0 )=0,"",VLOOKUP(K61,工作表2!$B$2:$H$800,4,0 )),"")</f>
        <v/>
      </c>
      <c r="O61" s="47" t="str">
        <f>IFERROR(IF(VLOOKUP(K61,工作表2!$B$2:$H$800,5,0 )=0,"",VLOOKUP(K61,工作表2!$B$2:$H$800,5,0 )),"")</f>
        <v/>
      </c>
      <c r="P61" s="47" t="str">
        <f>IFERROR(IF(VLOOKUP(K61,工作表2!$B$2:$H$800,6,0 )=0,"",VLOOKUP(K61,工作表2!$B$2:$H$800,6,0 )),"")</f>
        <v/>
      </c>
      <c r="Q61" s="47" t="str">
        <f>IFERROR(IF(VLOOKUP(K61,工作表2!$B$2:$H$800,7,0 )=0,"",VLOOKUP(K61,工作表2!$B$2:$H$800,7,0 )),"")</f>
        <v/>
      </c>
      <c r="V61">
        <f t="shared" si="6"/>
        <v>0</v>
      </c>
      <c r="W61" s="48">
        <f t="shared" si="7"/>
        <v>0</v>
      </c>
      <c r="X61" s="48">
        <f t="shared" si="8"/>
        <v>0</v>
      </c>
      <c r="Y61">
        <f t="shared" si="9"/>
        <v>1</v>
      </c>
    </row>
    <row r="62" spans="1:25" x14ac:dyDescent="0.25">
      <c r="A62" s="50"/>
      <c r="B62" s="50"/>
      <c r="C62" s="52"/>
      <c r="D62" s="52"/>
      <c r="E62" s="50"/>
      <c r="F62" s="50"/>
      <c r="G62" t="str">
        <f t="shared" si="11"/>
        <v/>
      </c>
      <c r="H62" s="48" t="str">
        <f t="shared" si="12"/>
        <v/>
      </c>
      <c r="I62" s="48" t="str">
        <f t="shared" si="13"/>
        <v/>
      </c>
      <c r="J62" s="48" t="str">
        <f t="shared" si="14"/>
        <v/>
      </c>
      <c r="K62" s="49">
        <f t="shared" si="5"/>
        <v>0</v>
      </c>
      <c r="L62" s="47" t="str">
        <f>IFERROR(IF(VLOOKUP(K62,工作表2!$B$2:$H$800,2,0 )=0,"",VLOOKUP(K62,工作表2!$B$2:$H$800,2,0 )),"")</f>
        <v/>
      </c>
      <c r="M62" s="47" t="str">
        <f>IFERROR(IF(VLOOKUP(K62,工作表2!$B$2:$H$800,3,0 )=0,"",VLOOKUP(K62,工作表2!$B$2:$H$800,3,0 )),"")</f>
        <v/>
      </c>
      <c r="N62" s="47" t="str">
        <f>IFERROR(IF(VLOOKUP(K62,工作表2!$B$2:$H$800,4,0 )=0,"",VLOOKUP(K62,工作表2!$B$2:$H$800,4,0 )),"")</f>
        <v/>
      </c>
      <c r="O62" s="47" t="str">
        <f>IFERROR(IF(VLOOKUP(K62,工作表2!$B$2:$H$800,5,0 )=0,"",VLOOKUP(K62,工作表2!$B$2:$H$800,5,0 )),"")</f>
        <v/>
      </c>
      <c r="P62" s="47" t="str">
        <f>IFERROR(IF(VLOOKUP(K62,工作表2!$B$2:$H$800,6,0 )=0,"",VLOOKUP(K62,工作表2!$B$2:$H$800,6,0 )),"")</f>
        <v/>
      </c>
      <c r="Q62" s="47" t="str">
        <f>IFERROR(IF(VLOOKUP(K62,工作表2!$B$2:$H$800,7,0 )=0,"",VLOOKUP(K62,工作表2!$B$2:$H$800,7,0 )),"")</f>
        <v/>
      </c>
      <c r="V62">
        <f t="shared" si="6"/>
        <v>0</v>
      </c>
      <c r="W62" s="48">
        <f t="shared" si="7"/>
        <v>0</v>
      </c>
      <c r="X62" s="48">
        <f t="shared" si="8"/>
        <v>0</v>
      </c>
      <c r="Y62">
        <f t="shared" si="9"/>
        <v>1</v>
      </c>
    </row>
    <row r="63" spans="1:25" x14ac:dyDescent="0.25">
      <c r="A63" s="50"/>
      <c r="B63" s="50"/>
      <c r="C63" s="52"/>
      <c r="D63" s="52"/>
      <c r="E63" s="50"/>
      <c r="F63" s="50"/>
      <c r="G63" t="str">
        <f t="shared" si="11"/>
        <v/>
      </c>
      <c r="H63" s="48" t="str">
        <f t="shared" si="12"/>
        <v/>
      </c>
      <c r="I63" s="48" t="str">
        <f t="shared" si="13"/>
        <v/>
      </c>
      <c r="J63" s="48" t="str">
        <f t="shared" si="14"/>
        <v/>
      </c>
      <c r="K63" s="49">
        <f t="shared" si="5"/>
        <v>0</v>
      </c>
      <c r="L63" s="47" t="str">
        <f>IFERROR(IF(VLOOKUP(K63,工作表2!$B$2:$H$800,2,0 )=0,"",VLOOKUP(K63,工作表2!$B$2:$H$800,2,0 )),"")</f>
        <v/>
      </c>
      <c r="M63" s="47" t="str">
        <f>IFERROR(IF(VLOOKUP(K63,工作表2!$B$2:$H$800,3,0 )=0,"",VLOOKUP(K63,工作表2!$B$2:$H$800,3,0 )),"")</f>
        <v/>
      </c>
      <c r="N63" s="47" t="str">
        <f>IFERROR(IF(VLOOKUP(K63,工作表2!$B$2:$H$800,4,0 )=0,"",VLOOKUP(K63,工作表2!$B$2:$H$800,4,0 )),"")</f>
        <v/>
      </c>
      <c r="O63" s="47" t="str">
        <f>IFERROR(IF(VLOOKUP(K63,工作表2!$B$2:$H$800,5,0 )=0,"",VLOOKUP(K63,工作表2!$B$2:$H$800,5,0 )),"")</f>
        <v/>
      </c>
      <c r="P63" s="47" t="str">
        <f>IFERROR(IF(VLOOKUP(K63,工作表2!$B$2:$H$800,6,0 )=0,"",VLOOKUP(K63,工作表2!$B$2:$H$800,6,0 )),"")</f>
        <v/>
      </c>
      <c r="Q63" s="47" t="str">
        <f>IFERROR(IF(VLOOKUP(K63,工作表2!$B$2:$H$800,7,0 )=0,"",VLOOKUP(K63,工作表2!$B$2:$H$800,7,0 )),"")</f>
        <v/>
      </c>
      <c r="V63">
        <f t="shared" si="6"/>
        <v>0</v>
      </c>
      <c r="W63" s="48">
        <f t="shared" si="7"/>
        <v>0</v>
      </c>
      <c r="X63" s="48">
        <f t="shared" si="8"/>
        <v>0</v>
      </c>
      <c r="Y63">
        <f t="shared" si="9"/>
        <v>1</v>
      </c>
    </row>
    <row r="64" spans="1:25" x14ac:dyDescent="0.25">
      <c r="A64" s="50"/>
      <c r="B64" s="50"/>
      <c r="C64" s="52"/>
      <c r="D64" s="52"/>
      <c r="E64" s="50"/>
      <c r="F64" s="50"/>
      <c r="G64" t="str">
        <f t="shared" si="11"/>
        <v/>
      </c>
      <c r="H64" s="48" t="str">
        <f t="shared" si="12"/>
        <v/>
      </c>
      <c r="I64" s="48" t="str">
        <f t="shared" si="13"/>
        <v/>
      </c>
      <c r="J64" s="48" t="str">
        <f t="shared" si="14"/>
        <v/>
      </c>
      <c r="K64" s="49">
        <f t="shared" si="5"/>
        <v>0</v>
      </c>
      <c r="L64" s="47" t="str">
        <f>IFERROR(IF(VLOOKUP(K64,工作表2!$B$2:$H$800,2,0 )=0,"",VLOOKUP(K64,工作表2!$B$2:$H$800,2,0 )),"")</f>
        <v/>
      </c>
      <c r="M64" s="47" t="str">
        <f>IFERROR(IF(VLOOKUP(K64,工作表2!$B$2:$H$800,3,0 )=0,"",VLOOKUP(K64,工作表2!$B$2:$H$800,3,0 )),"")</f>
        <v/>
      </c>
      <c r="N64" s="47" t="str">
        <f>IFERROR(IF(VLOOKUP(K64,工作表2!$B$2:$H$800,4,0 )=0,"",VLOOKUP(K64,工作表2!$B$2:$H$800,4,0 )),"")</f>
        <v/>
      </c>
      <c r="O64" s="47" t="str">
        <f>IFERROR(IF(VLOOKUP(K64,工作表2!$B$2:$H$800,5,0 )=0,"",VLOOKUP(K64,工作表2!$B$2:$H$800,5,0 )),"")</f>
        <v/>
      </c>
      <c r="P64" s="47" t="str">
        <f>IFERROR(IF(VLOOKUP(K64,工作表2!$B$2:$H$800,6,0 )=0,"",VLOOKUP(K64,工作表2!$B$2:$H$800,6,0 )),"")</f>
        <v/>
      </c>
      <c r="Q64" s="47" t="str">
        <f>IFERROR(IF(VLOOKUP(K64,工作表2!$B$2:$H$800,7,0 )=0,"",VLOOKUP(K64,工作表2!$B$2:$H$800,7,0 )),"")</f>
        <v/>
      </c>
      <c r="V64">
        <f t="shared" si="6"/>
        <v>0</v>
      </c>
      <c r="W64" s="48">
        <f t="shared" si="7"/>
        <v>0</v>
      </c>
      <c r="X64" s="48">
        <f t="shared" si="8"/>
        <v>0</v>
      </c>
      <c r="Y64">
        <f t="shared" si="9"/>
        <v>1</v>
      </c>
    </row>
    <row r="65" spans="1:25" x14ac:dyDescent="0.25">
      <c r="A65" s="50"/>
      <c r="B65" s="51"/>
      <c r="C65" s="52"/>
      <c r="D65" s="52"/>
      <c r="E65" s="50"/>
      <c r="F65" s="50"/>
      <c r="G65" t="str">
        <f t="shared" si="11"/>
        <v/>
      </c>
      <c r="H65" s="48" t="str">
        <f t="shared" si="12"/>
        <v/>
      </c>
      <c r="I65" s="48" t="str">
        <f t="shared" si="13"/>
        <v/>
      </c>
      <c r="J65" s="48" t="str">
        <f t="shared" si="14"/>
        <v/>
      </c>
      <c r="K65" s="49">
        <f t="shared" si="5"/>
        <v>0</v>
      </c>
      <c r="L65" s="47" t="str">
        <f>IFERROR(IF(VLOOKUP(K65,工作表2!$B$2:$H$800,2,0 )=0,"",VLOOKUP(K65,工作表2!$B$2:$H$800,2,0 )),"")</f>
        <v/>
      </c>
      <c r="M65" s="47" t="str">
        <f>IFERROR(IF(VLOOKUP(K65,工作表2!$B$2:$H$800,3,0 )=0,"",VLOOKUP(K65,工作表2!$B$2:$H$800,3,0 )),"")</f>
        <v/>
      </c>
      <c r="N65" s="47" t="str">
        <f>IFERROR(IF(VLOOKUP(K65,工作表2!$B$2:$H$800,4,0 )=0,"",VLOOKUP(K65,工作表2!$B$2:$H$800,4,0 )),"")</f>
        <v/>
      </c>
      <c r="O65" s="47" t="str">
        <f>IFERROR(IF(VLOOKUP(K65,工作表2!$B$2:$H$800,5,0 )=0,"",VLOOKUP(K65,工作表2!$B$2:$H$800,5,0 )),"")</f>
        <v/>
      </c>
      <c r="P65" s="47" t="str">
        <f>IFERROR(IF(VLOOKUP(K65,工作表2!$B$2:$H$800,6,0 )=0,"",VLOOKUP(K65,工作表2!$B$2:$H$800,6,0 )),"")</f>
        <v/>
      </c>
      <c r="Q65" s="47" t="str">
        <f>IFERROR(IF(VLOOKUP(K65,工作表2!$B$2:$H$800,7,0 )=0,"",VLOOKUP(K65,工作表2!$B$2:$H$800,7,0 )),"")</f>
        <v/>
      </c>
      <c r="V65">
        <f t="shared" si="6"/>
        <v>0</v>
      </c>
      <c r="W65" s="48">
        <f t="shared" si="7"/>
        <v>0</v>
      </c>
      <c r="X65" s="48">
        <f t="shared" si="8"/>
        <v>0</v>
      </c>
      <c r="Y65">
        <f t="shared" si="9"/>
        <v>1</v>
      </c>
    </row>
    <row r="66" spans="1:25" x14ac:dyDescent="0.25">
      <c r="A66" s="50"/>
      <c r="B66" s="51"/>
      <c r="C66" s="52"/>
      <c r="D66" s="52"/>
      <c r="E66" s="50"/>
      <c r="F66" s="50"/>
      <c r="G66" t="str">
        <f t="shared" si="11"/>
        <v/>
      </c>
      <c r="H66" s="48" t="str">
        <f t="shared" si="12"/>
        <v/>
      </c>
      <c r="I66" s="48" t="str">
        <f t="shared" si="13"/>
        <v/>
      </c>
      <c r="J66" s="48" t="str">
        <f t="shared" si="14"/>
        <v/>
      </c>
      <c r="K66" s="49">
        <f t="shared" si="5"/>
        <v>0</v>
      </c>
      <c r="L66" s="47" t="str">
        <f>IFERROR(IF(VLOOKUP(K66,工作表2!$B$2:$H$800,2,0 )=0,"",VLOOKUP(K66,工作表2!$B$2:$H$800,2,0 )),"")</f>
        <v/>
      </c>
      <c r="M66" s="47" t="str">
        <f>IFERROR(IF(VLOOKUP(K66,工作表2!$B$2:$H$800,3,0 )=0,"",VLOOKUP(K66,工作表2!$B$2:$H$800,3,0 )),"")</f>
        <v/>
      </c>
      <c r="N66" s="47" t="str">
        <f>IFERROR(IF(VLOOKUP(K66,工作表2!$B$2:$H$800,4,0 )=0,"",VLOOKUP(K66,工作表2!$B$2:$H$800,4,0 )),"")</f>
        <v/>
      </c>
      <c r="O66" s="47" t="str">
        <f>IFERROR(IF(VLOOKUP(K66,工作表2!$B$2:$H$800,5,0 )=0,"",VLOOKUP(K66,工作表2!$B$2:$H$800,5,0 )),"")</f>
        <v/>
      </c>
      <c r="P66" s="47" t="str">
        <f>IFERROR(IF(VLOOKUP(K66,工作表2!$B$2:$H$800,6,0 )=0,"",VLOOKUP(K66,工作表2!$B$2:$H$800,6,0 )),"")</f>
        <v/>
      </c>
      <c r="Q66" s="47" t="str">
        <f>IFERROR(IF(VLOOKUP(K66,工作表2!$B$2:$H$800,7,0 )=0,"",VLOOKUP(K66,工作表2!$B$2:$H$800,7,0 )),"")</f>
        <v/>
      </c>
      <c r="V66">
        <f t="shared" si="6"/>
        <v>0</v>
      </c>
      <c r="W66" s="48">
        <f t="shared" si="7"/>
        <v>0</v>
      </c>
      <c r="X66" s="48">
        <f t="shared" si="8"/>
        <v>0</v>
      </c>
      <c r="Y66">
        <f t="shared" si="9"/>
        <v>1</v>
      </c>
    </row>
    <row r="67" spans="1:25" x14ac:dyDescent="0.25">
      <c r="A67" s="50"/>
      <c r="B67" s="51"/>
      <c r="C67" s="52"/>
      <c r="D67" s="52"/>
      <c r="E67" s="50"/>
      <c r="F67" s="50"/>
      <c r="G67" t="str">
        <f t="shared" si="11"/>
        <v/>
      </c>
      <c r="H67" s="48" t="str">
        <f t="shared" si="12"/>
        <v/>
      </c>
      <c r="I67" s="48" t="str">
        <f t="shared" si="13"/>
        <v/>
      </c>
      <c r="J67" s="48" t="str">
        <f t="shared" si="14"/>
        <v/>
      </c>
      <c r="K67" s="49">
        <f t="shared" ref="K67:K69" si="15">IF(H67&gt;59,IF(LEFT(D67,4)="大一英文","大一英文",(IF(LEFT(D67,2)="中文","中文",(IF(LEFT(D67,4)="全民國防","軍訓",(IF(LEFT(D67,4)="大一體育","大一體育",(IF(LEFT(D67,4)="大二體育","大二體育",(IF(LEFT(D67,4)="大二英文","大二英文",D67))))))))))),"")</f>
        <v>0</v>
      </c>
      <c r="L67" s="47" t="str">
        <f>IFERROR(IF(VLOOKUP(K67,工作表2!$B$2:$H$800,2,0 )=0,"",VLOOKUP(K67,工作表2!$B$2:$H$800,2,0 )),"")</f>
        <v/>
      </c>
      <c r="M67" s="47" t="str">
        <f>IFERROR(IF(VLOOKUP(K67,工作表2!$B$2:$H$800,3,0 )=0,"",VLOOKUP(K67,工作表2!$B$2:$H$800,3,0 )),"")</f>
        <v/>
      </c>
      <c r="N67" s="47" t="str">
        <f>IFERROR(IF(VLOOKUP(K67,工作表2!$B$2:$H$800,4,0 )=0,"",VLOOKUP(K67,工作表2!$B$2:$H$800,4,0 )),"")</f>
        <v/>
      </c>
      <c r="O67" s="47" t="str">
        <f>IFERROR(IF(VLOOKUP(K67,工作表2!$B$2:$H$800,5,0 )=0,"",VLOOKUP(K67,工作表2!$B$2:$H$800,5,0 )),"")</f>
        <v/>
      </c>
      <c r="P67" s="47" t="str">
        <f>IFERROR(IF(VLOOKUP(K67,工作表2!$B$2:$H$800,6,0 )=0,"",VLOOKUP(K67,工作表2!$B$2:$H$800,6,0 )),"")</f>
        <v/>
      </c>
      <c r="Q67" s="47" t="str">
        <f>IFERROR(IF(VLOOKUP(K67,工作表2!$B$2:$H$800,7,0 )=0,"",VLOOKUP(K67,工作表2!$B$2:$H$800,7,0 )),"")</f>
        <v/>
      </c>
      <c r="V67">
        <f t="shared" ref="V67:V130" si="16">D67</f>
        <v>0</v>
      </c>
      <c r="W67" s="48">
        <f t="shared" ref="W67:W130" si="17">E67</f>
        <v>0</v>
      </c>
      <c r="X67" s="48">
        <f t="shared" ref="X67:X130" si="18">F67</f>
        <v>0</v>
      </c>
      <c r="Y67">
        <f t="shared" ref="Y67:Y130" si="19">IF(COUNTIF($V$2:$V$258,V67)=1,0,1)</f>
        <v>1</v>
      </c>
    </row>
    <row r="68" spans="1:25" x14ac:dyDescent="0.25">
      <c r="A68" s="50"/>
      <c r="B68" s="51"/>
      <c r="C68" s="52"/>
      <c r="D68" s="52"/>
      <c r="E68" s="50"/>
      <c r="F68" s="50"/>
      <c r="G68" t="str">
        <f t="shared" si="11"/>
        <v/>
      </c>
      <c r="H68" s="48" t="str">
        <f t="shared" si="12"/>
        <v/>
      </c>
      <c r="I68" s="48" t="str">
        <f t="shared" si="13"/>
        <v/>
      </c>
      <c r="J68" s="48" t="str">
        <f t="shared" si="14"/>
        <v/>
      </c>
      <c r="K68" s="49">
        <f t="shared" si="15"/>
        <v>0</v>
      </c>
      <c r="L68" s="47" t="str">
        <f>IFERROR(IF(VLOOKUP(K68,工作表2!$B$2:$H$800,2,0 )=0,"",VLOOKUP(K68,工作表2!$B$2:$H$800,2,0 )),"")</f>
        <v/>
      </c>
      <c r="M68" s="47" t="str">
        <f>IFERROR(IF(VLOOKUP(K68,工作表2!$B$2:$H$800,3,0 )=0,"",VLOOKUP(K68,工作表2!$B$2:$H$800,3,0 )),"")</f>
        <v/>
      </c>
      <c r="N68" s="47" t="str">
        <f>IFERROR(IF(VLOOKUP(K68,工作表2!$B$2:$H$800,4,0 )=0,"",VLOOKUP(K68,工作表2!$B$2:$H$800,4,0 )),"")</f>
        <v/>
      </c>
      <c r="O68" s="47" t="str">
        <f>IFERROR(IF(VLOOKUP(K68,工作表2!$B$2:$H$800,5,0 )=0,"",VLOOKUP(K68,工作表2!$B$2:$H$800,5,0 )),"")</f>
        <v/>
      </c>
      <c r="P68" s="47" t="str">
        <f>IFERROR(IF(VLOOKUP(K68,工作表2!$B$2:$H$800,6,0 )=0,"",VLOOKUP(K68,工作表2!$B$2:$H$800,6,0 )),"")</f>
        <v/>
      </c>
      <c r="Q68" s="47" t="str">
        <f>IFERROR(IF(VLOOKUP(K68,工作表2!$B$2:$H$800,7,0 )=0,"",VLOOKUP(K68,工作表2!$B$2:$H$800,7,0 )),"")</f>
        <v/>
      </c>
      <c r="V68">
        <f t="shared" si="16"/>
        <v>0</v>
      </c>
      <c r="W68" s="48">
        <f t="shared" si="17"/>
        <v>0</v>
      </c>
      <c r="X68" s="48">
        <f t="shared" si="18"/>
        <v>0</v>
      </c>
      <c r="Y68">
        <f t="shared" si="19"/>
        <v>1</v>
      </c>
    </row>
    <row r="69" spans="1:25" x14ac:dyDescent="0.25">
      <c r="A69" s="50"/>
      <c r="B69" s="51"/>
      <c r="C69" s="52"/>
      <c r="D69" s="52"/>
      <c r="E69" s="50"/>
      <c r="F69" s="50"/>
      <c r="G69" t="str">
        <f t="shared" si="11"/>
        <v/>
      </c>
      <c r="H69" s="48" t="str">
        <f t="shared" si="12"/>
        <v/>
      </c>
      <c r="I69" s="48" t="str">
        <f t="shared" si="13"/>
        <v/>
      </c>
      <c r="J69" s="48" t="str">
        <f t="shared" si="14"/>
        <v/>
      </c>
      <c r="K69" s="49">
        <f t="shared" si="15"/>
        <v>0</v>
      </c>
      <c r="L69" s="47" t="str">
        <f>IFERROR(IF(VLOOKUP(K69,工作表2!$B$2:$H$800,2,0 )=0,"",VLOOKUP(K69,工作表2!$B$2:$H$800,2,0 )),"")</f>
        <v/>
      </c>
      <c r="M69" s="47" t="str">
        <f>IFERROR(IF(VLOOKUP(K69,工作表2!$B$2:$H$800,3,0 )=0,"",VLOOKUP(K69,工作表2!$B$2:$H$800,3,0 )),"")</f>
        <v/>
      </c>
      <c r="N69" s="47" t="str">
        <f>IFERROR(IF(VLOOKUP(K69,工作表2!$B$2:$H$800,4,0 )=0,"",VLOOKUP(K69,工作表2!$B$2:$H$800,4,0 )),"")</f>
        <v/>
      </c>
      <c r="O69" s="47" t="str">
        <f>IFERROR(IF(VLOOKUP(K69,工作表2!$B$2:$H$800,5,0 )=0,"",VLOOKUP(K69,工作表2!$B$2:$H$800,5,0 )),"")</f>
        <v/>
      </c>
      <c r="P69" s="47" t="str">
        <f>IFERROR(IF(VLOOKUP(K69,工作表2!$B$2:$H$800,6,0 )=0,"",VLOOKUP(K69,工作表2!$B$2:$H$800,6,0 )),"")</f>
        <v/>
      </c>
      <c r="Q69" s="47" t="str">
        <f>IFERROR(IF(VLOOKUP(K69,工作表2!$B$2:$H$800,7,0 )=0,"",VLOOKUP(K69,工作表2!$B$2:$H$800,7,0 )),"")</f>
        <v/>
      </c>
      <c r="V69">
        <f t="shared" si="16"/>
        <v>0</v>
      </c>
      <c r="W69" s="48">
        <f t="shared" si="17"/>
        <v>0</v>
      </c>
      <c r="X69" s="48">
        <f t="shared" si="18"/>
        <v>0</v>
      </c>
      <c r="Y69">
        <f t="shared" si="19"/>
        <v>1</v>
      </c>
    </row>
    <row r="70" spans="1:25" x14ac:dyDescent="0.25">
      <c r="A70" s="53"/>
      <c r="B70" s="53"/>
      <c r="C70" s="53"/>
      <c r="D70" s="53"/>
      <c r="E70" s="53"/>
      <c r="F70" s="53"/>
      <c r="G70" t="str">
        <f t="shared" ref="G70:G133" si="20">IF(LEFT(D70,3)="全民國","軍訓",LEFT(D70,3))</f>
        <v/>
      </c>
      <c r="H70" s="48" t="str">
        <f t="shared" ref="H70:H133" si="21">IF(ISNA(VLOOKUP(F70,$S$2:$T$14,2,0)),"",VLOOKUP(F70,$S$2:$T$14,2,0))</f>
        <v/>
      </c>
      <c r="I70" s="48" t="str">
        <f t="shared" ref="I70:I133" si="22">IF(ISBLANK(F70),"",IF(H70&lt;60,"","V"))</f>
        <v/>
      </c>
      <c r="J70" s="48" t="str">
        <f t="shared" ref="J70:J133" si="23">IF(F70="停修","",IF(F70&gt;=60,E70,""))</f>
        <v/>
      </c>
      <c r="K70" s="49">
        <f t="shared" ref="K70:K133" si="24">IF(H70&gt;59,IF(LEFT(D70,4)="大一英文","大一英文",(IF(LEFT(D70,2)="中文","中文",(IF(LEFT(D70,4)="全民國防","軍訓",(IF(LEFT(D70,4)="大一體育","大一體育",(IF(LEFT(D70,4)="大二體育","大二體育",(IF(LEFT(D70,4)="大二英文","大二英文",D70))))))))))),"")</f>
        <v>0</v>
      </c>
      <c r="L70" s="47" t="str">
        <f>IFERROR(IF(VLOOKUP(K70,工作表2!$B$2:$H$800,2,0 )=0,"",VLOOKUP(K70,工作表2!$B$2:$H$800,2,0 )),"")</f>
        <v/>
      </c>
      <c r="M70" s="47" t="str">
        <f>IFERROR(IF(VLOOKUP(K70,工作表2!$B$2:$H$800,3,0 )=0,"",VLOOKUP(K70,工作表2!$B$2:$H$800,3,0 )),"")</f>
        <v/>
      </c>
      <c r="N70" s="47" t="str">
        <f>IFERROR(IF(VLOOKUP(K70,工作表2!$B$2:$H$800,4,0 )=0,"",VLOOKUP(K70,工作表2!$B$2:$H$800,4,0 )),"")</f>
        <v/>
      </c>
      <c r="O70" s="47" t="str">
        <f>IFERROR(IF(VLOOKUP(K70,工作表2!$B$2:$H$800,5,0 )=0,"",VLOOKUP(K70,工作表2!$B$2:$H$800,5,0 )),"")</f>
        <v/>
      </c>
      <c r="P70" s="47" t="str">
        <f>IFERROR(IF(VLOOKUP(K70,工作表2!$B$2:$H$800,6,0 )=0,"",VLOOKUP(K70,工作表2!$B$2:$H$800,6,0 )),"")</f>
        <v/>
      </c>
      <c r="Q70" s="47" t="str">
        <f>IFERROR(IF(VLOOKUP(K70,工作表2!$B$2:$H$800,7,0 )=0,"",VLOOKUP(K70,工作表2!$B$2:$H$800,7,0 )),"")</f>
        <v/>
      </c>
      <c r="V70">
        <f t="shared" si="16"/>
        <v>0</v>
      </c>
      <c r="W70" s="48">
        <f t="shared" si="17"/>
        <v>0</v>
      </c>
      <c r="X70" s="48">
        <f t="shared" si="18"/>
        <v>0</v>
      </c>
      <c r="Y70">
        <f t="shared" si="19"/>
        <v>1</v>
      </c>
    </row>
    <row r="71" spans="1:25" x14ac:dyDescent="0.25">
      <c r="A71" s="53"/>
      <c r="B71" s="53"/>
      <c r="C71" s="53"/>
      <c r="D71" s="53"/>
      <c r="E71" s="53"/>
      <c r="F71" s="53"/>
      <c r="G71" t="str">
        <f t="shared" si="20"/>
        <v/>
      </c>
      <c r="H71" s="48" t="str">
        <f t="shared" si="21"/>
        <v/>
      </c>
      <c r="I71" s="48" t="str">
        <f t="shared" si="22"/>
        <v/>
      </c>
      <c r="J71" s="48" t="str">
        <f t="shared" si="23"/>
        <v/>
      </c>
      <c r="K71" s="49">
        <f t="shared" si="24"/>
        <v>0</v>
      </c>
      <c r="L71" s="47" t="str">
        <f>IFERROR(IF(VLOOKUP(K71,工作表2!$B$2:$H$800,2,0 )=0,"",VLOOKUP(K71,工作表2!$B$2:$H$800,2,0 )),"")</f>
        <v/>
      </c>
      <c r="M71" s="47" t="str">
        <f>IFERROR(IF(VLOOKUP(K71,工作表2!$B$2:$H$800,3,0 )=0,"",VLOOKUP(K71,工作表2!$B$2:$H$800,3,0 )),"")</f>
        <v/>
      </c>
      <c r="N71" s="47" t="str">
        <f>IFERROR(IF(VLOOKUP(K71,工作表2!$B$2:$H$800,4,0 )=0,"",VLOOKUP(K71,工作表2!$B$2:$H$800,4,0 )),"")</f>
        <v/>
      </c>
      <c r="O71" s="47" t="str">
        <f>IFERROR(IF(VLOOKUP(K71,工作表2!$B$2:$H$800,5,0 )=0,"",VLOOKUP(K71,工作表2!$B$2:$H$800,5,0 )),"")</f>
        <v/>
      </c>
      <c r="P71" s="47" t="str">
        <f>IFERROR(IF(VLOOKUP(K71,工作表2!$B$2:$H$800,6,0 )=0,"",VLOOKUP(K71,工作表2!$B$2:$H$800,6,0 )),"")</f>
        <v/>
      </c>
      <c r="Q71" s="47" t="str">
        <f>IFERROR(IF(VLOOKUP(K71,工作表2!$B$2:$H$800,7,0 )=0,"",VLOOKUP(K71,工作表2!$B$2:$H$800,7,0 )),"")</f>
        <v/>
      </c>
      <c r="V71">
        <f t="shared" si="16"/>
        <v>0</v>
      </c>
      <c r="W71" s="48">
        <f t="shared" si="17"/>
        <v>0</v>
      </c>
      <c r="X71" s="48">
        <f t="shared" si="18"/>
        <v>0</v>
      </c>
      <c r="Y71">
        <f t="shared" si="19"/>
        <v>1</v>
      </c>
    </row>
    <row r="72" spans="1:25" x14ac:dyDescent="0.25">
      <c r="A72" s="53"/>
      <c r="B72" s="53"/>
      <c r="C72" s="53"/>
      <c r="D72" s="53"/>
      <c r="E72" s="53"/>
      <c r="F72" s="53"/>
      <c r="G72" t="str">
        <f t="shared" si="20"/>
        <v/>
      </c>
      <c r="H72" s="48" t="str">
        <f t="shared" si="21"/>
        <v/>
      </c>
      <c r="I72" s="48" t="str">
        <f t="shared" si="22"/>
        <v/>
      </c>
      <c r="J72" s="48" t="str">
        <f t="shared" si="23"/>
        <v/>
      </c>
      <c r="K72" s="49">
        <f t="shared" si="24"/>
        <v>0</v>
      </c>
      <c r="L72" s="47" t="str">
        <f>IFERROR(IF(VLOOKUP(K72,工作表2!$B$2:$H$800,2,0 )=0,"",VLOOKUP(K72,工作表2!$B$2:$H$800,2,0 )),"")</f>
        <v/>
      </c>
      <c r="M72" s="47" t="str">
        <f>IFERROR(IF(VLOOKUP(K72,工作表2!$B$2:$H$800,3,0 )=0,"",VLOOKUP(K72,工作表2!$B$2:$H$800,3,0 )),"")</f>
        <v/>
      </c>
      <c r="N72" s="47" t="str">
        <f>IFERROR(IF(VLOOKUP(K72,工作表2!$B$2:$H$800,4,0 )=0,"",VLOOKUP(K72,工作表2!$B$2:$H$800,4,0 )),"")</f>
        <v/>
      </c>
      <c r="O72" s="47" t="str">
        <f>IFERROR(IF(VLOOKUP(K72,工作表2!$B$2:$H$800,5,0 )=0,"",VLOOKUP(K72,工作表2!$B$2:$H$800,5,0 )),"")</f>
        <v/>
      </c>
      <c r="P72" s="47" t="str">
        <f>IFERROR(IF(VLOOKUP(K72,工作表2!$B$2:$H$800,6,0 )=0,"",VLOOKUP(K72,工作表2!$B$2:$H$800,6,0 )),"")</f>
        <v/>
      </c>
      <c r="Q72" s="47" t="str">
        <f>IFERROR(IF(VLOOKUP(K72,工作表2!$B$2:$H$800,7,0 )=0,"",VLOOKUP(K72,工作表2!$B$2:$H$800,7,0 )),"")</f>
        <v/>
      </c>
      <c r="V72">
        <f t="shared" si="16"/>
        <v>0</v>
      </c>
      <c r="W72" s="48">
        <f t="shared" si="17"/>
        <v>0</v>
      </c>
      <c r="X72" s="48">
        <f t="shared" si="18"/>
        <v>0</v>
      </c>
      <c r="Y72">
        <f t="shared" si="19"/>
        <v>1</v>
      </c>
    </row>
    <row r="73" spans="1:25" x14ac:dyDescent="0.25">
      <c r="A73" s="53"/>
      <c r="B73" s="53"/>
      <c r="C73" s="53"/>
      <c r="D73" s="53"/>
      <c r="E73" s="53"/>
      <c r="F73" s="53"/>
      <c r="G73" t="str">
        <f t="shared" si="20"/>
        <v/>
      </c>
      <c r="H73" s="48" t="str">
        <f t="shared" si="21"/>
        <v/>
      </c>
      <c r="I73" s="48" t="str">
        <f t="shared" si="22"/>
        <v/>
      </c>
      <c r="J73" s="48" t="str">
        <f t="shared" si="23"/>
        <v/>
      </c>
      <c r="K73" s="49">
        <f t="shared" si="24"/>
        <v>0</v>
      </c>
      <c r="L73" s="47" t="str">
        <f>IFERROR(IF(VLOOKUP(K73,工作表2!$B$2:$H$800,2,0 )=0,"",VLOOKUP(K73,工作表2!$B$2:$H$800,2,0 )),"")</f>
        <v/>
      </c>
      <c r="M73" s="47" t="str">
        <f>IFERROR(IF(VLOOKUP(K73,工作表2!$B$2:$H$800,3,0 )=0,"",VLOOKUP(K73,工作表2!$B$2:$H$800,3,0 )),"")</f>
        <v/>
      </c>
      <c r="N73" s="47" t="str">
        <f>IFERROR(IF(VLOOKUP(K73,工作表2!$B$2:$H$800,4,0 )=0,"",VLOOKUP(K73,工作表2!$B$2:$H$800,4,0 )),"")</f>
        <v/>
      </c>
      <c r="O73" s="47" t="str">
        <f>IFERROR(IF(VLOOKUP(K73,工作表2!$B$2:$H$800,5,0 )=0,"",VLOOKUP(K73,工作表2!$B$2:$H$800,5,0 )),"")</f>
        <v/>
      </c>
      <c r="P73" s="47" t="str">
        <f>IFERROR(IF(VLOOKUP(K73,工作表2!$B$2:$H$800,6,0 )=0,"",VLOOKUP(K73,工作表2!$B$2:$H$800,6,0 )),"")</f>
        <v/>
      </c>
      <c r="Q73" s="47" t="str">
        <f>IFERROR(IF(VLOOKUP(K73,工作表2!$B$2:$H$800,7,0 )=0,"",VLOOKUP(K73,工作表2!$B$2:$H$800,7,0 )),"")</f>
        <v/>
      </c>
      <c r="V73">
        <f t="shared" si="16"/>
        <v>0</v>
      </c>
      <c r="W73" s="48">
        <f t="shared" si="17"/>
        <v>0</v>
      </c>
      <c r="X73" s="48">
        <f t="shared" si="18"/>
        <v>0</v>
      </c>
      <c r="Y73">
        <f t="shared" si="19"/>
        <v>1</v>
      </c>
    </row>
    <row r="74" spans="1:25" x14ac:dyDescent="0.25">
      <c r="A74" s="53"/>
      <c r="B74" s="53"/>
      <c r="C74" s="53"/>
      <c r="D74" s="53"/>
      <c r="E74" s="53"/>
      <c r="F74" s="53"/>
      <c r="G74" t="str">
        <f t="shared" si="20"/>
        <v/>
      </c>
      <c r="H74" s="48" t="str">
        <f t="shared" si="21"/>
        <v/>
      </c>
      <c r="I74" s="48" t="str">
        <f t="shared" si="22"/>
        <v/>
      </c>
      <c r="J74" s="48" t="str">
        <f t="shared" si="23"/>
        <v/>
      </c>
      <c r="K74" s="49">
        <f t="shared" si="24"/>
        <v>0</v>
      </c>
      <c r="L74" s="47" t="str">
        <f>IFERROR(IF(VLOOKUP(K74,工作表2!$B$2:$H$800,2,0 )=0,"",VLOOKUP(K74,工作表2!$B$2:$H$800,2,0 )),"")</f>
        <v/>
      </c>
      <c r="M74" s="47" t="str">
        <f>IFERROR(IF(VLOOKUP(K74,工作表2!$B$2:$H$800,3,0 )=0,"",VLOOKUP(K74,工作表2!$B$2:$H$800,3,0 )),"")</f>
        <v/>
      </c>
      <c r="N74" s="47" t="str">
        <f>IFERROR(IF(VLOOKUP(K74,工作表2!$B$2:$H$800,4,0 )=0,"",VLOOKUP(K74,工作表2!$B$2:$H$800,4,0 )),"")</f>
        <v/>
      </c>
      <c r="O74" s="47" t="str">
        <f>IFERROR(IF(VLOOKUP(K74,工作表2!$B$2:$H$800,5,0 )=0,"",VLOOKUP(K74,工作表2!$B$2:$H$800,5,0 )),"")</f>
        <v/>
      </c>
      <c r="P74" s="47" t="str">
        <f>IFERROR(IF(VLOOKUP(K74,工作表2!$B$2:$H$800,6,0 )=0,"",VLOOKUP(K74,工作表2!$B$2:$H$800,6,0 )),"")</f>
        <v/>
      </c>
      <c r="Q74" s="47" t="str">
        <f>IFERROR(IF(VLOOKUP(K74,工作表2!$B$2:$H$800,7,0 )=0,"",VLOOKUP(K74,工作表2!$B$2:$H$800,7,0 )),"")</f>
        <v/>
      </c>
      <c r="V74">
        <f t="shared" si="16"/>
        <v>0</v>
      </c>
      <c r="W74" s="48">
        <f t="shared" si="17"/>
        <v>0</v>
      </c>
      <c r="X74" s="48">
        <f t="shared" si="18"/>
        <v>0</v>
      </c>
      <c r="Y74">
        <f t="shared" si="19"/>
        <v>1</v>
      </c>
    </row>
    <row r="75" spans="1:25" x14ac:dyDescent="0.25">
      <c r="A75" s="53"/>
      <c r="B75" s="53"/>
      <c r="C75" s="53"/>
      <c r="D75" s="53"/>
      <c r="E75" s="53"/>
      <c r="F75" s="53"/>
      <c r="G75" t="str">
        <f t="shared" si="20"/>
        <v/>
      </c>
      <c r="H75" s="48" t="str">
        <f t="shared" si="21"/>
        <v/>
      </c>
      <c r="I75" s="48" t="str">
        <f t="shared" si="22"/>
        <v/>
      </c>
      <c r="J75" s="48" t="str">
        <f t="shared" si="23"/>
        <v/>
      </c>
      <c r="K75" s="49">
        <f t="shared" si="24"/>
        <v>0</v>
      </c>
      <c r="L75" s="47" t="str">
        <f>IFERROR(IF(VLOOKUP(K75,工作表2!$B$2:$H$800,2,0 )=0,"",VLOOKUP(K75,工作表2!$B$2:$H$800,2,0 )),"")</f>
        <v/>
      </c>
      <c r="M75" s="47" t="str">
        <f>IFERROR(IF(VLOOKUP(K75,工作表2!$B$2:$H$800,3,0 )=0,"",VLOOKUP(K75,工作表2!$B$2:$H$800,3,0 )),"")</f>
        <v/>
      </c>
      <c r="N75" s="47" t="str">
        <f>IFERROR(IF(VLOOKUP(K75,工作表2!$B$2:$H$800,4,0 )=0,"",VLOOKUP(K75,工作表2!$B$2:$H$800,4,0 )),"")</f>
        <v/>
      </c>
      <c r="O75" s="47" t="str">
        <f>IFERROR(IF(VLOOKUP(K75,工作表2!$B$2:$H$800,5,0 )=0,"",VLOOKUP(K75,工作表2!$B$2:$H$800,5,0 )),"")</f>
        <v/>
      </c>
      <c r="P75" s="47" t="str">
        <f>IFERROR(IF(VLOOKUP(K75,工作表2!$B$2:$H$800,6,0 )=0,"",VLOOKUP(K75,工作表2!$B$2:$H$800,6,0 )),"")</f>
        <v/>
      </c>
      <c r="Q75" s="47" t="str">
        <f>IFERROR(IF(VLOOKUP(K75,工作表2!$B$2:$H$800,7,0 )=0,"",VLOOKUP(K75,工作表2!$B$2:$H$800,7,0 )),"")</f>
        <v/>
      </c>
      <c r="V75">
        <f t="shared" si="16"/>
        <v>0</v>
      </c>
      <c r="W75" s="48">
        <f t="shared" si="17"/>
        <v>0</v>
      </c>
      <c r="X75" s="48">
        <f t="shared" si="18"/>
        <v>0</v>
      </c>
      <c r="Y75">
        <f t="shared" si="19"/>
        <v>1</v>
      </c>
    </row>
    <row r="76" spans="1:25" x14ac:dyDescent="0.25">
      <c r="A76" s="53"/>
      <c r="B76" s="53"/>
      <c r="C76" s="53"/>
      <c r="D76" s="53"/>
      <c r="E76" s="53"/>
      <c r="F76" s="53"/>
      <c r="G76" t="str">
        <f t="shared" si="20"/>
        <v/>
      </c>
      <c r="H76" s="48" t="str">
        <f t="shared" si="21"/>
        <v/>
      </c>
      <c r="I76" s="48" t="str">
        <f t="shared" si="22"/>
        <v/>
      </c>
      <c r="J76" s="48" t="str">
        <f t="shared" si="23"/>
        <v/>
      </c>
      <c r="K76" s="49">
        <f t="shared" si="24"/>
        <v>0</v>
      </c>
      <c r="L76" s="47" t="str">
        <f>IFERROR(IF(VLOOKUP(K76,工作表2!$B$2:$H$800,2,0 )=0,"",VLOOKUP(K76,工作表2!$B$2:$H$800,2,0 )),"")</f>
        <v/>
      </c>
      <c r="M76" s="47" t="str">
        <f>IFERROR(IF(VLOOKUP(K76,工作表2!$B$2:$H$800,3,0 )=0,"",VLOOKUP(K76,工作表2!$B$2:$H$800,3,0 )),"")</f>
        <v/>
      </c>
      <c r="N76" s="47" t="str">
        <f>IFERROR(IF(VLOOKUP(K76,工作表2!$B$2:$H$800,4,0 )=0,"",VLOOKUP(K76,工作表2!$B$2:$H$800,4,0 )),"")</f>
        <v/>
      </c>
      <c r="O76" s="47" t="str">
        <f>IFERROR(IF(VLOOKUP(K76,工作表2!$B$2:$H$800,5,0 )=0,"",VLOOKUP(K76,工作表2!$B$2:$H$800,5,0 )),"")</f>
        <v/>
      </c>
      <c r="P76" s="47" t="str">
        <f>IFERROR(IF(VLOOKUP(K76,工作表2!$B$2:$H$800,6,0 )=0,"",VLOOKUP(K76,工作表2!$B$2:$H$800,6,0 )),"")</f>
        <v/>
      </c>
      <c r="Q76" s="47" t="str">
        <f>IFERROR(IF(VLOOKUP(K76,工作表2!$B$2:$H$800,7,0 )=0,"",VLOOKUP(K76,工作表2!$B$2:$H$800,7,0 )),"")</f>
        <v/>
      </c>
      <c r="V76">
        <f t="shared" si="16"/>
        <v>0</v>
      </c>
      <c r="W76" s="48">
        <f t="shared" si="17"/>
        <v>0</v>
      </c>
      <c r="X76" s="48">
        <f t="shared" si="18"/>
        <v>0</v>
      </c>
      <c r="Y76">
        <f t="shared" si="19"/>
        <v>1</v>
      </c>
    </row>
    <row r="77" spans="1:25" x14ac:dyDescent="0.25">
      <c r="A77" s="53"/>
      <c r="B77" s="53"/>
      <c r="C77" s="53"/>
      <c r="D77" s="53"/>
      <c r="E77" s="53"/>
      <c r="F77" s="53"/>
      <c r="G77" t="str">
        <f t="shared" si="20"/>
        <v/>
      </c>
      <c r="H77" s="48" t="str">
        <f t="shared" si="21"/>
        <v/>
      </c>
      <c r="I77" s="48" t="str">
        <f t="shared" si="22"/>
        <v/>
      </c>
      <c r="J77" s="48" t="str">
        <f t="shared" si="23"/>
        <v/>
      </c>
      <c r="K77" s="49">
        <f t="shared" si="24"/>
        <v>0</v>
      </c>
      <c r="L77" s="47" t="str">
        <f>IFERROR(IF(VLOOKUP(K77,工作表2!$B$2:$H$800,2,0 )=0,"",VLOOKUP(K77,工作表2!$B$2:$H$800,2,0 )),"")</f>
        <v/>
      </c>
      <c r="M77" s="47" t="str">
        <f>IFERROR(IF(VLOOKUP(K77,工作表2!$B$2:$H$800,3,0 )=0,"",VLOOKUP(K77,工作表2!$B$2:$H$800,3,0 )),"")</f>
        <v/>
      </c>
      <c r="N77" s="47" t="str">
        <f>IFERROR(IF(VLOOKUP(K77,工作表2!$B$2:$H$800,4,0 )=0,"",VLOOKUP(K77,工作表2!$B$2:$H$800,4,0 )),"")</f>
        <v/>
      </c>
      <c r="O77" s="47" t="str">
        <f>IFERROR(IF(VLOOKUP(K77,工作表2!$B$2:$H$800,5,0 )=0,"",VLOOKUP(K77,工作表2!$B$2:$H$800,5,0 )),"")</f>
        <v/>
      </c>
      <c r="P77" s="47" t="str">
        <f>IFERROR(IF(VLOOKUP(K77,工作表2!$B$2:$H$800,6,0 )=0,"",VLOOKUP(K77,工作表2!$B$2:$H$800,6,0 )),"")</f>
        <v/>
      </c>
      <c r="Q77" s="47" t="str">
        <f>IFERROR(IF(VLOOKUP(K77,工作表2!$B$2:$H$800,7,0 )=0,"",VLOOKUP(K77,工作表2!$B$2:$H$800,7,0 )),"")</f>
        <v/>
      </c>
      <c r="V77">
        <f t="shared" si="16"/>
        <v>0</v>
      </c>
      <c r="W77" s="48">
        <f t="shared" si="17"/>
        <v>0</v>
      </c>
      <c r="X77" s="48">
        <f t="shared" si="18"/>
        <v>0</v>
      </c>
      <c r="Y77">
        <f t="shared" si="19"/>
        <v>1</v>
      </c>
    </row>
    <row r="78" spans="1:25" x14ac:dyDescent="0.25">
      <c r="A78" s="53"/>
      <c r="B78" s="53"/>
      <c r="C78" s="53"/>
      <c r="D78" s="53"/>
      <c r="E78" s="53"/>
      <c r="F78" s="53"/>
      <c r="G78" t="str">
        <f t="shared" si="20"/>
        <v/>
      </c>
      <c r="H78" s="48" t="str">
        <f t="shared" si="21"/>
        <v/>
      </c>
      <c r="I78" s="48" t="str">
        <f t="shared" si="22"/>
        <v/>
      </c>
      <c r="J78" s="48" t="str">
        <f t="shared" si="23"/>
        <v/>
      </c>
      <c r="K78" s="49">
        <f t="shared" si="24"/>
        <v>0</v>
      </c>
      <c r="L78" s="47" t="str">
        <f>IFERROR(IF(VLOOKUP(K78,工作表2!$B$2:$H$800,2,0 )=0,"",VLOOKUP(K78,工作表2!$B$2:$H$800,2,0 )),"")</f>
        <v/>
      </c>
      <c r="M78" s="47" t="str">
        <f>IFERROR(IF(VLOOKUP(K78,工作表2!$B$2:$H$800,3,0 )=0,"",VLOOKUP(K78,工作表2!$B$2:$H$800,3,0 )),"")</f>
        <v/>
      </c>
      <c r="N78" s="47" t="str">
        <f>IFERROR(IF(VLOOKUP(K78,工作表2!$B$2:$H$800,4,0 )=0,"",VLOOKUP(K78,工作表2!$B$2:$H$800,4,0 )),"")</f>
        <v/>
      </c>
      <c r="O78" s="47" t="str">
        <f>IFERROR(IF(VLOOKUP(K78,工作表2!$B$2:$H$800,5,0 )=0,"",VLOOKUP(K78,工作表2!$B$2:$H$800,5,0 )),"")</f>
        <v/>
      </c>
      <c r="P78" s="47" t="str">
        <f>IFERROR(IF(VLOOKUP(K78,工作表2!$B$2:$H$800,6,0 )=0,"",VLOOKUP(K78,工作表2!$B$2:$H$800,6,0 )),"")</f>
        <v/>
      </c>
      <c r="Q78" s="47" t="str">
        <f>IFERROR(IF(VLOOKUP(K78,工作表2!$B$2:$H$800,7,0 )=0,"",VLOOKUP(K78,工作表2!$B$2:$H$800,7,0 )),"")</f>
        <v/>
      </c>
      <c r="V78">
        <f t="shared" si="16"/>
        <v>0</v>
      </c>
      <c r="W78" s="48">
        <f t="shared" si="17"/>
        <v>0</v>
      </c>
      <c r="X78" s="48">
        <f t="shared" si="18"/>
        <v>0</v>
      </c>
      <c r="Y78">
        <f t="shared" si="19"/>
        <v>1</v>
      </c>
    </row>
    <row r="79" spans="1:25" x14ac:dyDescent="0.25">
      <c r="A79" s="53"/>
      <c r="B79" s="53"/>
      <c r="C79" s="53"/>
      <c r="D79" s="53"/>
      <c r="E79" s="53"/>
      <c r="F79" s="53"/>
      <c r="G79" t="str">
        <f t="shared" si="20"/>
        <v/>
      </c>
      <c r="H79" s="48" t="str">
        <f t="shared" si="21"/>
        <v/>
      </c>
      <c r="I79" s="48" t="str">
        <f t="shared" si="22"/>
        <v/>
      </c>
      <c r="J79" s="48" t="str">
        <f t="shared" si="23"/>
        <v/>
      </c>
      <c r="K79" s="49">
        <f t="shared" si="24"/>
        <v>0</v>
      </c>
      <c r="L79" s="47" t="str">
        <f>IFERROR(IF(VLOOKUP(K79,工作表2!$B$2:$H$800,2,0 )=0,"",VLOOKUP(K79,工作表2!$B$2:$H$800,2,0 )),"")</f>
        <v/>
      </c>
      <c r="M79" s="47" t="str">
        <f>IFERROR(IF(VLOOKUP(K79,工作表2!$B$2:$H$800,3,0 )=0,"",VLOOKUP(K79,工作表2!$B$2:$H$800,3,0 )),"")</f>
        <v/>
      </c>
      <c r="N79" s="47" t="str">
        <f>IFERROR(IF(VLOOKUP(K79,工作表2!$B$2:$H$800,4,0 )=0,"",VLOOKUP(K79,工作表2!$B$2:$H$800,4,0 )),"")</f>
        <v/>
      </c>
      <c r="O79" s="47" t="str">
        <f>IFERROR(IF(VLOOKUP(K79,工作表2!$B$2:$H$800,5,0 )=0,"",VLOOKUP(K79,工作表2!$B$2:$H$800,5,0 )),"")</f>
        <v/>
      </c>
      <c r="P79" s="47" t="str">
        <f>IFERROR(IF(VLOOKUP(K79,工作表2!$B$2:$H$800,6,0 )=0,"",VLOOKUP(K79,工作表2!$B$2:$H$800,6,0 )),"")</f>
        <v/>
      </c>
      <c r="Q79" s="47" t="str">
        <f>IFERROR(IF(VLOOKUP(K79,工作表2!$B$2:$H$800,7,0 )=0,"",VLOOKUP(K79,工作表2!$B$2:$H$800,7,0 )),"")</f>
        <v/>
      </c>
      <c r="V79">
        <f t="shared" si="16"/>
        <v>0</v>
      </c>
      <c r="W79" s="48">
        <f t="shared" si="17"/>
        <v>0</v>
      </c>
      <c r="X79" s="48">
        <f t="shared" si="18"/>
        <v>0</v>
      </c>
      <c r="Y79">
        <f t="shared" si="19"/>
        <v>1</v>
      </c>
    </row>
    <row r="80" spans="1:25" x14ac:dyDescent="0.25">
      <c r="A80" s="53"/>
      <c r="B80" s="53"/>
      <c r="C80" s="53"/>
      <c r="D80" s="53"/>
      <c r="E80" s="53"/>
      <c r="F80" s="53"/>
      <c r="G80" t="str">
        <f t="shared" si="20"/>
        <v/>
      </c>
      <c r="H80" s="48" t="str">
        <f t="shared" si="21"/>
        <v/>
      </c>
      <c r="I80" s="48" t="str">
        <f t="shared" si="22"/>
        <v/>
      </c>
      <c r="J80" s="48" t="str">
        <f t="shared" si="23"/>
        <v/>
      </c>
      <c r="K80" s="49">
        <f t="shared" si="24"/>
        <v>0</v>
      </c>
      <c r="L80" s="47" t="str">
        <f>IFERROR(IF(VLOOKUP(K80,工作表2!$B$2:$H$800,2,0 )=0,"",VLOOKUP(K80,工作表2!$B$2:$H$800,2,0 )),"")</f>
        <v/>
      </c>
      <c r="M80" s="47" t="str">
        <f>IFERROR(IF(VLOOKUP(K80,工作表2!$B$2:$H$800,3,0 )=0,"",VLOOKUP(K80,工作表2!$B$2:$H$800,3,0 )),"")</f>
        <v/>
      </c>
      <c r="N80" s="47" t="str">
        <f>IFERROR(IF(VLOOKUP(K80,工作表2!$B$2:$H$800,4,0 )=0,"",VLOOKUP(K80,工作表2!$B$2:$H$800,4,0 )),"")</f>
        <v/>
      </c>
      <c r="O80" s="47" t="str">
        <f>IFERROR(IF(VLOOKUP(K80,工作表2!$B$2:$H$800,5,0 )=0,"",VLOOKUP(K80,工作表2!$B$2:$H$800,5,0 )),"")</f>
        <v/>
      </c>
      <c r="P80" s="47" t="str">
        <f>IFERROR(IF(VLOOKUP(K80,工作表2!$B$2:$H$800,6,0 )=0,"",VLOOKUP(K80,工作表2!$B$2:$H$800,6,0 )),"")</f>
        <v/>
      </c>
      <c r="Q80" s="47" t="str">
        <f>IFERROR(IF(VLOOKUP(K80,工作表2!$B$2:$H$800,7,0 )=0,"",VLOOKUP(K80,工作表2!$B$2:$H$800,7,0 )),"")</f>
        <v/>
      </c>
      <c r="V80">
        <f t="shared" si="16"/>
        <v>0</v>
      </c>
      <c r="W80" s="48">
        <f t="shared" si="17"/>
        <v>0</v>
      </c>
      <c r="X80" s="48">
        <f t="shared" si="18"/>
        <v>0</v>
      </c>
      <c r="Y80">
        <f t="shared" si="19"/>
        <v>1</v>
      </c>
    </row>
    <row r="81" spans="1:25" x14ac:dyDescent="0.25">
      <c r="A81" s="53"/>
      <c r="B81" s="53"/>
      <c r="C81" s="53"/>
      <c r="D81" s="53"/>
      <c r="E81" s="53"/>
      <c r="F81" s="53"/>
      <c r="G81" t="str">
        <f t="shared" si="20"/>
        <v/>
      </c>
      <c r="H81" s="48" t="str">
        <f t="shared" si="21"/>
        <v/>
      </c>
      <c r="I81" s="48" t="str">
        <f t="shared" si="22"/>
        <v/>
      </c>
      <c r="J81" s="48" t="str">
        <f t="shared" si="23"/>
        <v/>
      </c>
      <c r="K81" s="49">
        <f t="shared" si="24"/>
        <v>0</v>
      </c>
      <c r="L81" s="47" t="str">
        <f>IFERROR(IF(VLOOKUP(K81,工作表2!$B$2:$H$800,2,0 )=0,"",VLOOKUP(K81,工作表2!$B$2:$H$800,2,0 )),"")</f>
        <v/>
      </c>
      <c r="M81" s="47" t="str">
        <f>IFERROR(IF(VLOOKUP(K81,工作表2!$B$2:$H$800,3,0 )=0,"",VLOOKUP(K81,工作表2!$B$2:$H$800,3,0 )),"")</f>
        <v/>
      </c>
      <c r="N81" s="47" t="str">
        <f>IFERROR(IF(VLOOKUP(K81,工作表2!$B$2:$H$800,4,0 )=0,"",VLOOKUP(K81,工作表2!$B$2:$H$800,4,0 )),"")</f>
        <v/>
      </c>
      <c r="O81" s="47" t="str">
        <f>IFERROR(IF(VLOOKUP(K81,工作表2!$B$2:$H$800,5,0 )=0,"",VLOOKUP(K81,工作表2!$B$2:$H$800,5,0 )),"")</f>
        <v/>
      </c>
      <c r="P81" s="47" t="str">
        <f>IFERROR(IF(VLOOKUP(K81,工作表2!$B$2:$H$800,6,0 )=0,"",VLOOKUP(K81,工作表2!$B$2:$H$800,6,0 )),"")</f>
        <v/>
      </c>
      <c r="Q81" s="47" t="str">
        <f>IFERROR(IF(VLOOKUP(K81,工作表2!$B$2:$H$800,7,0 )=0,"",VLOOKUP(K81,工作表2!$B$2:$H$800,7,0 )),"")</f>
        <v/>
      </c>
      <c r="V81">
        <f t="shared" si="16"/>
        <v>0</v>
      </c>
      <c r="W81" s="48">
        <f t="shared" si="17"/>
        <v>0</v>
      </c>
      <c r="X81" s="48">
        <f t="shared" si="18"/>
        <v>0</v>
      </c>
      <c r="Y81">
        <f t="shared" si="19"/>
        <v>1</v>
      </c>
    </row>
    <row r="82" spans="1:25" x14ac:dyDescent="0.25">
      <c r="A82" s="53"/>
      <c r="B82" s="53"/>
      <c r="C82" s="53"/>
      <c r="D82" s="53"/>
      <c r="E82" s="53"/>
      <c r="F82" s="53"/>
      <c r="G82" t="str">
        <f t="shared" si="20"/>
        <v/>
      </c>
      <c r="H82" s="48" t="str">
        <f t="shared" si="21"/>
        <v/>
      </c>
      <c r="I82" s="48" t="str">
        <f t="shared" si="22"/>
        <v/>
      </c>
      <c r="J82" s="48" t="str">
        <f t="shared" si="23"/>
        <v/>
      </c>
      <c r="K82" s="49">
        <f t="shared" si="24"/>
        <v>0</v>
      </c>
      <c r="L82" s="47" t="str">
        <f>IFERROR(IF(VLOOKUP(K82,工作表2!$B$2:$H$800,2,0 )=0,"",VLOOKUP(K82,工作表2!$B$2:$H$800,2,0 )),"")</f>
        <v/>
      </c>
      <c r="M82" s="47" t="str">
        <f>IFERROR(IF(VLOOKUP(K82,工作表2!$B$2:$H$800,3,0 )=0,"",VLOOKUP(K82,工作表2!$B$2:$H$800,3,0 )),"")</f>
        <v/>
      </c>
      <c r="N82" s="47" t="str">
        <f>IFERROR(IF(VLOOKUP(K82,工作表2!$B$2:$H$800,4,0 )=0,"",VLOOKUP(K82,工作表2!$B$2:$H$800,4,0 )),"")</f>
        <v/>
      </c>
      <c r="O82" s="47" t="str">
        <f>IFERROR(IF(VLOOKUP(K82,工作表2!$B$2:$H$800,5,0 )=0,"",VLOOKUP(K82,工作表2!$B$2:$H$800,5,0 )),"")</f>
        <v/>
      </c>
      <c r="P82" s="47" t="str">
        <f>IFERROR(IF(VLOOKUP(K82,工作表2!$B$2:$H$800,6,0 )=0,"",VLOOKUP(K82,工作表2!$B$2:$H$800,6,0 )),"")</f>
        <v/>
      </c>
      <c r="Q82" s="47" t="str">
        <f>IFERROR(IF(VLOOKUP(K82,工作表2!$B$2:$H$800,7,0 )=0,"",VLOOKUP(K82,工作表2!$B$2:$H$800,7,0 )),"")</f>
        <v/>
      </c>
      <c r="V82">
        <f t="shared" si="16"/>
        <v>0</v>
      </c>
      <c r="W82" s="48">
        <f t="shared" si="17"/>
        <v>0</v>
      </c>
      <c r="X82" s="48">
        <f t="shared" si="18"/>
        <v>0</v>
      </c>
      <c r="Y82">
        <f t="shared" si="19"/>
        <v>1</v>
      </c>
    </row>
    <row r="83" spans="1:25" x14ac:dyDescent="0.25">
      <c r="A83" s="53"/>
      <c r="B83" s="53"/>
      <c r="C83" s="53"/>
      <c r="D83" s="53"/>
      <c r="E83" s="53"/>
      <c r="F83" s="53"/>
      <c r="G83" t="str">
        <f t="shared" si="20"/>
        <v/>
      </c>
      <c r="H83" s="48" t="str">
        <f t="shared" si="21"/>
        <v/>
      </c>
      <c r="I83" s="48" t="str">
        <f t="shared" si="22"/>
        <v/>
      </c>
      <c r="J83" s="48" t="str">
        <f t="shared" si="23"/>
        <v/>
      </c>
      <c r="K83" s="49">
        <f t="shared" si="24"/>
        <v>0</v>
      </c>
      <c r="L83" s="47" t="str">
        <f>IFERROR(IF(VLOOKUP(K83,工作表2!$B$2:$H$800,2,0 )=0,"",VLOOKUP(K83,工作表2!$B$2:$H$800,2,0 )),"")</f>
        <v/>
      </c>
      <c r="M83" s="47" t="str">
        <f>IFERROR(IF(VLOOKUP(K83,工作表2!$B$2:$H$800,3,0 )=0,"",VLOOKUP(K83,工作表2!$B$2:$H$800,3,0 )),"")</f>
        <v/>
      </c>
      <c r="N83" s="47" t="str">
        <f>IFERROR(IF(VLOOKUP(K83,工作表2!$B$2:$H$800,4,0 )=0,"",VLOOKUP(K83,工作表2!$B$2:$H$800,4,0 )),"")</f>
        <v/>
      </c>
      <c r="O83" s="47" t="str">
        <f>IFERROR(IF(VLOOKUP(K83,工作表2!$B$2:$H$800,5,0 )=0,"",VLOOKUP(K83,工作表2!$B$2:$H$800,5,0 )),"")</f>
        <v/>
      </c>
      <c r="P83" s="47" t="str">
        <f>IFERROR(IF(VLOOKUP(K83,工作表2!$B$2:$H$800,6,0 )=0,"",VLOOKUP(K83,工作表2!$B$2:$H$800,6,0 )),"")</f>
        <v/>
      </c>
      <c r="Q83" s="47" t="str">
        <f>IFERROR(IF(VLOOKUP(K83,工作表2!$B$2:$H$800,7,0 )=0,"",VLOOKUP(K83,工作表2!$B$2:$H$800,7,0 )),"")</f>
        <v/>
      </c>
      <c r="V83">
        <f t="shared" si="16"/>
        <v>0</v>
      </c>
      <c r="W83" s="48">
        <f t="shared" si="17"/>
        <v>0</v>
      </c>
      <c r="X83" s="48">
        <f t="shared" si="18"/>
        <v>0</v>
      </c>
      <c r="Y83">
        <f t="shared" si="19"/>
        <v>1</v>
      </c>
    </row>
    <row r="84" spans="1:25" x14ac:dyDescent="0.25">
      <c r="A84" s="53"/>
      <c r="B84" s="53"/>
      <c r="C84" s="53"/>
      <c r="D84" s="53"/>
      <c r="E84" s="53"/>
      <c r="F84" s="53"/>
      <c r="G84" t="str">
        <f t="shared" si="20"/>
        <v/>
      </c>
      <c r="H84" s="48" t="str">
        <f t="shared" si="21"/>
        <v/>
      </c>
      <c r="I84" s="48" t="str">
        <f t="shared" si="22"/>
        <v/>
      </c>
      <c r="J84" s="48" t="str">
        <f t="shared" si="23"/>
        <v/>
      </c>
      <c r="K84" s="49">
        <f t="shared" si="24"/>
        <v>0</v>
      </c>
      <c r="L84" s="47" t="str">
        <f>IFERROR(IF(VLOOKUP(K84,工作表2!$B$2:$H$800,2,0 )=0,"",VLOOKUP(K84,工作表2!$B$2:$H$800,2,0 )),"")</f>
        <v/>
      </c>
      <c r="M84" s="47" t="str">
        <f>IFERROR(IF(VLOOKUP(K84,工作表2!$B$2:$H$800,3,0 )=0,"",VLOOKUP(K84,工作表2!$B$2:$H$800,3,0 )),"")</f>
        <v/>
      </c>
      <c r="N84" s="47" t="str">
        <f>IFERROR(IF(VLOOKUP(K84,工作表2!$B$2:$H$800,4,0 )=0,"",VLOOKUP(K84,工作表2!$B$2:$H$800,4,0 )),"")</f>
        <v/>
      </c>
      <c r="O84" s="47" t="str">
        <f>IFERROR(IF(VLOOKUP(K84,工作表2!$B$2:$H$800,5,0 )=0,"",VLOOKUP(K84,工作表2!$B$2:$H$800,5,0 )),"")</f>
        <v/>
      </c>
      <c r="P84" s="47" t="str">
        <f>IFERROR(IF(VLOOKUP(K84,工作表2!$B$2:$H$800,6,0 )=0,"",VLOOKUP(K84,工作表2!$B$2:$H$800,6,0 )),"")</f>
        <v/>
      </c>
      <c r="Q84" s="47" t="str">
        <f>IFERROR(IF(VLOOKUP(K84,工作表2!$B$2:$H$800,7,0 )=0,"",VLOOKUP(K84,工作表2!$B$2:$H$800,7,0 )),"")</f>
        <v/>
      </c>
      <c r="V84">
        <f t="shared" si="16"/>
        <v>0</v>
      </c>
      <c r="W84" s="48">
        <f t="shared" si="17"/>
        <v>0</v>
      </c>
      <c r="X84" s="48">
        <f t="shared" si="18"/>
        <v>0</v>
      </c>
      <c r="Y84">
        <f t="shared" si="19"/>
        <v>1</v>
      </c>
    </row>
    <row r="85" spans="1:25" x14ac:dyDescent="0.25">
      <c r="A85" s="53"/>
      <c r="B85" s="53"/>
      <c r="C85" s="53"/>
      <c r="D85" s="53"/>
      <c r="E85" s="53"/>
      <c r="F85" s="53"/>
      <c r="G85" t="str">
        <f t="shared" si="20"/>
        <v/>
      </c>
      <c r="H85" s="48" t="str">
        <f t="shared" si="21"/>
        <v/>
      </c>
      <c r="I85" s="48" t="str">
        <f t="shared" si="22"/>
        <v/>
      </c>
      <c r="J85" s="48" t="str">
        <f t="shared" si="23"/>
        <v/>
      </c>
      <c r="K85" s="49">
        <f t="shared" si="24"/>
        <v>0</v>
      </c>
      <c r="L85" s="47" t="str">
        <f>IFERROR(IF(VLOOKUP(K85,工作表2!$B$2:$H$800,2,0 )=0,"",VLOOKUP(K85,工作表2!$B$2:$H$800,2,0 )),"")</f>
        <v/>
      </c>
      <c r="M85" s="47" t="str">
        <f>IFERROR(IF(VLOOKUP(K85,工作表2!$B$2:$H$800,3,0 )=0,"",VLOOKUP(K85,工作表2!$B$2:$H$800,3,0 )),"")</f>
        <v/>
      </c>
      <c r="N85" s="47" t="str">
        <f>IFERROR(IF(VLOOKUP(K85,工作表2!$B$2:$H$800,4,0 )=0,"",VLOOKUP(K85,工作表2!$B$2:$H$800,4,0 )),"")</f>
        <v/>
      </c>
      <c r="O85" s="47" t="str">
        <f>IFERROR(IF(VLOOKUP(K85,工作表2!$B$2:$H$800,5,0 )=0,"",VLOOKUP(K85,工作表2!$B$2:$H$800,5,0 )),"")</f>
        <v/>
      </c>
      <c r="P85" s="47" t="str">
        <f>IFERROR(IF(VLOOKUP(K85,工作表2!$B$2:$H$800,6,0 )=0,"",VLOOKUP(K85,工作表2!$B$2:$H$800,6,0 )),"")</f>
        <v/>
      </c>
      <c r="Q85" s="47" t="str">
        <f>IFERROR(IF(VLOOKUP(K85,工作表2!$B$2:$H$800,7,0 )=0,"",VLOOKUP(K85,工作表2!$B$2:$H$800,7,0 )),"")</f>
        <v/>
      </c>
      <c r="V85">
        <f t="shared" si="16"/>
        <v>0</v>
      </c>
      <c r="W85" s="48">
        <f t="shared" si="17"/>
        <v>0</v>
      </c>
      <c r="X85" s="48">
        <f t="shared" si="18"/>
        <v>0</v>
      </c>
      <c r="Y85">
        <f t="shared" si="19"/>
        <v>1</v>
      </c>
    </row>
    <row r="86" spans="1:25" x14ac:dyDescent="0.25">
      <c r="A86" s="53"/>
      <c r="B86" s="53"/>
      <c r="C86" s="53"/>
      <c r="D86" s="53"/>
      <c r="E86" s="53"/>
      <c r="F86" s="53"/>
      <c r="G86" t="str">
        <f t="shared" si="20"/>
        <v/>
      </c>
      <c r="H86" s="48" t="str">
        <f t="shared" si="21"/>
        <v/>
      </c>
      <c r="I86" s="48" t="str">
        <f t="shared" si="22"/>
        <v/>
      </c>
      <c r="J86" s="48" t="str">
        <f t="shared" si="23"/>
        <v/>
      </c>
      <c r="K86" s="49">
        <f t="shared" si="24"/>
        <v>0</v>
      </c>
      <c r="L86" s="47" t="str">
        <f>IFERROR(IF(VLOOKUP(K86,工作表2!$B$2:$H$800,2,0 )=0,"",VLOOKUP(K86,工作表2!$B$2:$H$800,2,0 )),"")</f>
        <v/>
      </c>
      <c r="M86" s="47" t="str">
        <f>IFERROR(IF(VLOOKUP(K86,工作表2!$B$2:$H$800,3,0 )=0,"",VLOOKUP(K86,工作表2!$B$2:$H$800,3,0 )),"")</f>
        <v/>
      </c>
      <c r="N86" s="47" t="str">
        <f>IFERROR(IF(VLOOKUP(K86,工作表2!$B$2:$H$800,4,0 )=0,"",VLOOKUP(K86,工作表2!$B$2:$H$800,4,0 )),"")</f>
        <v/>
      </c>
      <c r="O86" s="47" t="str">
        <f>IFERROR(IF(VLOOKUP(K86,工作表2!$B$2:$H$800,5,0 )=0,"",VLOOKUP(K86,工作表2!$B$2:$H$800,5,0 )),"")</f>
        <v/>
      </c>
      <c r="P86" s="47" t="str">
        <f>IFERROR(IF(VLOOKUP(K86,工作表2!$B$2:$H$800,6,0 )=0,"",VLOOKUP(K86,工作表2!$B$2:$H$800,6,0 )),"")</f>
        <v/>
      </c>
      <c r="Q86" s="47" t="str">
        <f>IFERROR(IF(VLOOKUP(K86,工作表2!$B$2:$H$800,7,0 )=0,"",VLOOKUP(K86,工作表2!$B$2:$H$800,7,0 )),"")</f>
        <v/>
      </c>
      <c r="V86">
        <f t="shared" si="16"/>
        <v>0</v>
      </c>
      <c r="W86" s="48">
        <f t="shared" si="17"/>
        <v>0</v>
      </c>
      <c r="X86" s="48">
        <f t="shared" si="18"/>
        <v>0</v>
      </c>
      <c r="Y86">
        <f t="shared" si="19"/>
        <v>1</v>
      </c>
    </row>
    <row r="87" spans="1:25" x14ac:dyDescent="0.25">
      <c r="A87" s="53"/>
      <c r="B87" s="53"/>
      <c r="C87" s="53"/>
      <c r="D87" s="53"/>
      <c r="E87" s="53"/>
      <c r="F87" s="53"/>
      <c r="G87" t="str">
        <f t="shared" si="20"/>
        <v/>
      </c>
      <c r="H87" s="48" t="str">
        <f t="shared" si="21"/>
        <v/>
      </c>
      <c r="I87" s="48" t="str">
        <f t="shared" si="22"/>
        <v/>
      </c>
      <c r="J87" s="48" t="str">
        <f t="shared" si="23"/>
        <v/>
      </c>
      <c r="K87" s="49">
        <f t="shared" si="24"/>
        <v>0</v>
      </c>
      <c r="L87" s="47" t="str">
        <f>IFERROR(IF(VLOOKUP(K87,工作表2!$B$2:$H$800,2,0 )=0,"",VLOOKUP(K87,工作表2!$B$2:$H$800,2,0 )),"")</f>
        <v/>
      </c>
      <c r="M87" s="47" t="str">
        <f>IFERROR(IF(VLOOKUP(K87,工作表2!$B$2:$H$800,3,0 )=0,"",VLOOKUP(K87,工作表2!$B$2:$H$800,3,0 )),"")</f>
        <v/>
      </c>
      <c r="N87" s="47" t="str">
        <f>IFERROR(IF(VLOOKUP(K87,工作表2!$B$2:$H$800,4,0 )=0,"",VLOOKUP(K87,工作表2!$B$2:$H$800,4,0 )),"")</f>
        <v/>
      </c>
      <c r="O87" s="47" t="str">
        <f>IFERROR(IF(VLOOKUP(K87,工作表2!$B$2:$H$800,5,0 )=0,"",VLOOKUP(K87,工作表2!$B$2:$H$800,5,0 )),"")</f>
        <v/>
      </c>
      <c r="P87" s="47" t="str">
        <f>IFERROR(IF(VLOOKUP(K87,工作表2!$B$2:$H$800,6,0 )=0,"",VLOOKUP(K87,工作表2!$B$2:$H$800,6,0 )),"")</f>
        <v/>
      </c>
      <c r="Q87" s="47" t="str">
        <f>IFERROR(IF(VLOOKUP(K87,工作表2!$B$2:$H$800,7,0 )=0,"",VLOOKUP(K87,工作表2!$B$2:$H$800,7,0 )),"")</f>
        <v/>
      </c>
      <c r="V87">
        <f t="shared" si="16"/>
        <v>0</v>
      </c>
      <c r="W87" s="48">
        <f t="shared" si="17"/>
        <v>0</v>
      </c>
      <c r="X87" s="48">
        <f t="shared" si="18"/>
        <v>0</v>
      </c>
      <c r="Y87">
        <f t="shared" si="19"/>
        <v>1</v>
      </c>
    </row>
    <row r="88" spans="1:25" x14ac:dyDescent="0.25">
      <c r="A88" s="53"/>
      <c r="B88" s="53"/>
      <c r="C88" s="53"/>
      <c r="D88" s="53"/>
      <c r="E88" s="53"/>
      <c r="F88" s="53"/>
      <c r="G88" t="str">
        <f t="shared" si="20"/>
        <v/>
      </c>
      <c r="H88" s="48" t="str">
        <f t="shared" si="21"/>
        <v/>
      </c>
      <c r="I88" s="48" t="str">
        <f t="shared" si="22"/>
        <v/>
      </c>
      <c r="J88" s="48" t="str">
        <f t="shared" si="23"/>
        <v/>
      </c>
      <c r="K88" s="49">
        <f t="shared" si="24"/>
        <v>0</v>
      </c>
      <c r="L88" s="47" t="str">
        <f>IFERROR(IF(VLOOKUP(K88,工作表2!$B$2:$H$800,2,0 )=0,"",VLOOKUP(K88,工作表2!$B$2:$H$800,2,0 )),"")</f>
        <v/>
      </c>
      <c r="M88" s="47" t="str">
        <f>IFERROR(IF(VLOOKUP(K88,工作表2!$B$2:$H$800,3,0 )=0,"",VLOOKUP(K88,工作表2!$B$2:$H$800,3,0 )),"")</f>
        <v/>
      </c>
      <c r="N88" s="47" t="str">
        <f>IFERROR(IF(VLOOKUP(K88,工作表2!$B$2:$H$800,4,0 )=0,"",VLOOKUP(K88,工作表2!$B$2:$H$800,4,0 )),"")</f>
        <v/>
      </c>
      <c r="O88" s="47" t="str">
        <f>IFERROR(IF(VLOOKUP(K88,工作表2!$B$2:$H$800,5,0 )=0,"",VLOOKUP(K88,工作表2!$B$2:$H$800,5,0 )),"")</f>
        <v/>
      </c>
      <c r="P88" s="47" t="str">
        <f>IFERROR(IF(VLOOKUP(K88,工作表2!$B$2:$H$800,6,0 )=0,"",VLOOKUP(K88,工作表2!$B$2:$H$800,6,0 )),"")</f>
        <v/>
      </c>
      <c r="Q88" s="47" t="str">
        <f>IFERROR(IF(VLOOKUP(K88,工作表2!$B$2:$H$800,7,0 )=0,"",VLOOKUP(K88,工作表2!$B$2:$H$800,7,0 )),"")</f>
        <v/>
      </c>
      <c r="V88">
        <f t="shared" si="16"/>
        <v>0</v>
      </c>
      <c r="W88" s="48">
        <f t="shared" si="17"/>
        <v>0</v>
      </c>
      <c r="X88" s="48">
        <f t="shared" si="18"/>
        <v>0</v>
      </c>
      <c r="Y88">
        <f t="shared" si="19"/>
        <v>1</v>
      </c>
    </row>
    <row r="89" spans="1:25" x14ac:dyDescent="0.25">
      <c r="A89" s="53"/>
      <c r="B89" s="53"/>
      <c r="C89" s="53"/>
      <c r="D89" s="53"/>
      <c r="E89" s="53"/>
      <c r="F89" s="53"/>
      <c r="G89" t="str">
        <f t="shared" si="20"/>
        <v/>
      </c>
      <c r="H89" s="48" t="str">
        <f t="shared" si="21"/>
        <v/>
      </c>
      <c r="I89" s="48" t="str">
        <f t="shared" si="22"/>
        <v/>
      </c>
      <c r="J89" s="48" t="str">
        <f t="shared" si="23"/>
        <v/>
      </c>
      <c r="K89" s="49">
        <f t="shared" si="24"/>
        <v>0</v>
      </c>
      <c r="L89" s="47" t="str">
        <f>IFERROR(IF(VLOOKUP(K89,工作表2!$B$2:$H$800,2,0 )=0,"",VLOOKUP(K89,工作表2!$B$2:$H$800,2,0 )),"")</f>
        <v/>
      </c>
      <c r="M89" s="47" t="str">
        <f>IFERROR(IF(VLOOKUP(K89,工作表2!$B$2:$H$800,3,0 )=0,"",VLOOKUP(K89,工作表2!$B$2:$H$800,3,0 )),"")</f>
        <v/>
      </c>
      <c r="N89" s="47" t="str">
        <f>IFERROR(IF(VLOOKUP(K89,工作表2!$B$2:$H$800,4,0 )=0,"",VLOOKUP(K89,工作表2!$B$2:$H$800,4,0 )),"")</f>
        <v/>
      </c>
      <c r="O89" s="47" t="str">
        <f>IFERROR(IF(VLOOKUP(K89,工作表2!$B$2:$H$800,5,0 )=0,"",VLOOKUP(K89,工作表2!$B$2:$H$800,5,0 )),"")</f>
        <v/>
      </c>
      <c r="P89" s="47" t="str">
        <f>IFERROR(IF(VLOOKUP(K89,工作表2!$B$2:$H$800,6,0 )=0,"",VLOOKUP(K89,工作表2!$B$2:$H$800,6,0 )),"")</f>
        <v/>
      </c>
      <c r="Q89" s="47" t="str">
        <f>IFERROR(IF(VLOOKUP(K89,工作表2!$B$2:$H$800,7,0 )=0,"",VLOOKUP(K89,工作表2!$B$2:$H$800,7,0 )),"")</f>
        <v/>
      </c>
      <c r="V89">
        <f t="shared" si="16"/>
        <v>0</v>
      </c>
      <c r="W89" s="48">
        <f t="shared" si="17"/>
        <v>0</v>
      </c>
      <c r="X89" s="48">
        <f t="shared" si="18"/>
        <v>0</v>
      </c>
      <c r="Y89">
        <f t="shared" si="19"/>
        <v>1</v>
      </c>
    </row>
    <row r="90" spans="1:25" x14ac:dyDescent="0.25">
      <c r="A90" s="53"/>
      <c r="B90" s="53"/>
      <c r="C90" s="53"/>
      <c r="D90" s="53"/>
      <c r="E90" s="53"/>
      <c r="F90" s="53"/>
      <c r="G90" t="str">
        <f t="shared" si="20"/>
        <v/>
      </c>
      <c r="H90" s="48" t="str">
        <f t="shared" si="21"/>
        <v/>
      </c>
      <c r="I90" s="48" t="str">
        <f t="shared" si="22"/>
        <v/>
      </c>
      <c r="J90" s="48" t="str">
        <f t="shared" si="23"/>
        <v/>
      </c>
      <c r="K90" s="49">
        <f t="shared" si="24"/>
        <v>0</v>
      </c>
      <c r="L90" s="47" t="str">
        <f>IFERROR(IF(VLOOKUP(K90,工作表2!$B$2:$H$800,2,0 )=0,"",VLOOKUP(K90,工作表2!$B$2:$H$800,2,0 )),"")</f>
        <v/>
      </c>
      <c r="M90" s="47" t="str">
        <f>IFERROR(IF(VLOOKUP(K90,工作表2!$B$2:$H$800,3,0 )=0,"",VLOOKUP(K90,工作表2!$B$2:$H$800,3,0 )),"")</f>
        <v/>
      </c>
      <c r="N90" s="47" t="str">
        <f>IFERROR(IF(VLOOKUP(K90,工作表2!$B$2:$H$800,4,0 )=0,"",VLOOKUP(K90,工作表2!$B$2:$H$800,4,0 )),"")</f>
        <v/>
      </c>
      <c r="O90" s="47" t="str">
        <f>IFERROR(IF(VLOOKUP(K90,工作表2!$B$2:$H$800,5,0 )=0,"",VLOOKUP(K90,工作表2!$B$2:$H$800,5,0 )),"")</f>
        <v/>
      </c>
      <c r="P90" s="47" t="str">
        <f>IFERROR(IF(VLOOKUP(K90,工作表2!$B$2:$H$800,6,0 )=0,"",VLOOKUP(K90,工作表2!$B$2:$H$800,6,0 )),"")</f>
        <v/>
      </c>
      <c r="Q90" s="47" t="str">
        <f>IFERROR(IF(VLOOKUP(K90,工作表2!$B$2:$H$800,7,0 )=0,"",VLOOKUP(K90,工作表2!$B$2:$H$800,7,0 )),"")</f>
        <v/>
      </c>
      <c r="V90">
        <f t="shared" si="16"/>
        <v>0</v>
      </c>
      <c r="W90" s="48">
        <f t="shared" si="17"/>
        <v>0</v>
      </c>
      <c r="X90" s="48">
        <f t="shared" si="18"/>
        <v>0</v>
      </c>
      <c r="Y90">
        <f t="shared" si="19"/>
        <v>1</v>
      </c>
    </row>
    <row r="91" spans="1:25" x14ac:dyDescent="0.25">
      <c r="A91" s="53"/>
      <c r="B91" s="53"/>
      <c r="C91" s="53"/>
      <c r="D91" s="53"/>
      <c r="E91" s="53"/>
      <c r="F91" s="53"/>
      <c r="G91" t="str">
        <f t="shared" si="20"/>
        <v/>
      </c>
      <c r="H91" s="48" t="str">
        <f t="shared" si="21"/>
        <v/>
      </c>
      <c r="I91" s="48" t="str">
        <f t="shared" si="22"/>
        <v/>
      </c>
      <c r="J91" s="48" t="str">
        <f t="shared" si="23"/>
        <v/>
      </c>
      <c r="K91" s="49">
        <f t="shared" si="24"/>
        <v>0</v>
      </c>
      <c r="L91" s="47" t="str">
        <f>IFERROR(IF(VLOOKUP(K91,工作表2!$B$2:$H$800,2,0 )=0,"",VLOOKUP(K91,工作表2!$B$2:$H$800,2,0 )),"")</f>
        <v/>
      </c>
      <c r="M91" s="47" t="str">
        <f>IFERROR(IF(VLOOKUP(K91,工作表2!$B$2:$H$800,3,0 )=0,"",VLOOKUP(K91,工作表2!$B$2:$H$800,3,0 )),"")</f>
        <v/>
      </c>
      <c r="N91" s="47" t="str">
        <f>IFERROR(IF(VLOOKUP(K91,工作表2!$B$2:$H$800,4,0 )=0,"",VLOOKUP(K91,工作表2!$B$2:$H$800,4,0 )),"")</f>
        <v/>
      </c>
      <c r="O91" s="47" t="str">
        <f>IFERROR(IF(VLOOKUP(K91,工作表2!$B$2:$H$800,5,0 )=0,"",VLOOKUP(K91,工作表2!$B$2:$H$800,5,0 )),"")</f>
        <v/>
      </c>
      <c r="P91" s="47" t="str">
        <f>IFERROR(IF(VLOOKUP(K91,工作表2!$B$2:$H$800,6,0 )=0,"",VLOOKUP(K91,工作表2!$B$2:$H$800,6,0 )),"")</f>
        <v/>
      </c>
      <c r="Q91" s="47" t="str">
        <f>IFERROR(IF(VLOOKUP(K91,工作表2!$B$2:$H$800,7,0 )=0,"",VLOOKUP(K91,工作表2!$B$2:$H$800,7,0 )),"")</f>
        <v/>
      </c>
      <c r="V91">
        <f t="shared" si="16"/>
        <v>0</v>
      </c>
      <c r="W91" s="48">
        <f t="shared" si="17"/>
        <v>0</v>
      </c>
      <c r="X91" s="48">
        <f t="shared" si="18"/>
        <v>0</v>
      </c>
      <c r="Y91">
        <f t="shared" si="19"/>
        <v>1</v>
      </c>
    </row>
    <row r="92" spans="1:25" x14ac:dyDescent="0.25">
      <c r="A92" s="53"/>
      <c r="B92" s="53"/>
      <c r="C92" s="53"/>
      <c r="D92" s="53"/>
      <c r="E92" s="53"/>
      <c r="F92" s="53"/>
      <c r="G92" t="str">
        <f t="shared" si="20"/>
        <v/>
      </c>
      <c r="H92" s="48" t="str">
        <f t="shared" si="21"/>
        <v/>
      </c>
      <c r="I92" s="48" t="str">
        <f t="shared" si="22"/>
        <v/>
      </c>
      <c r="J92" s="48" t="str">
        <f t="shared" si="23"/>
        <v/>
      </c>
      <c r="K92" s="49">
        <f t="shared" si="24"/>
        <v>0</v>
      </c>
      <c r="L92" s="47" t="str">
        <f>IFERROR(IF(VLOOKUP(K92,工作表2!$B$2:$H$800,2,0 )=0,"",VLOOKUP(K92,工作表2!$B$2:$H$800,2,0 )),"")</f>
        <v/>
      </c>
      <c r="M92" s="47" t="str">
        <f>IFERROR(IF(VLOOKUP(K92,工作表2!$B$2:$H$800,3,0 )=0,"",VLOOKUP(K92,工作表2!$B$2:$H$800,3,0 )),"")</f>
        <v/>
      </c>
      <c r="N92" s="47" t="str">
        <f>IFERROR(IF(VLOOKUP(K92,工作表2!$B$2:$H$800,4,0 )=0,"",VLOOKUP(K92,工作表2!$B$2:$H$800,4,0 )),"")</f>
        <v/>
      </c>
      <c r="O92" s="47" t="str">
        <f>IFERROR(IF(VLOOKUP(K92,工作表2!$B$2:$H$800,5,0 )=0,"",VLOOKUP(K92,工作表2!$B$2:$H$800,5,0 )),"")</f>
        <v/>
      </c>
      <c r="P92" s="47" t="str">
        <f>IFERROR(IF(VLOOKUP(K92,工作表2!$B$2:$H$800,6,0 )=0,"",VLOOKUP(K92,工作表2!$B$2:$H$800,6,0 )),"")</f>
        <v/>
      </c>
      <c r="Q92" s="47" t="str">
        <f>IFERROR(IF(VLOOKUP(K92,工作表2!$B$2:$H$800,7,0 )=0,"",VLOOKUP(K92,工作表2!$B$2:$H$800,7,0 )),"")</f>
        <v/>
      </c>
      <c r="V92">
        <f t="shared" si="16"/>
        <v>0</v>
      </c>
      <c r="W92" s="48">
        <f t="shared" si="17"/>
        <v>0</v>
      </c>
      <c r="X92" s="48">
        <f t="shared" si="18"/>
        <v>0</v>
      </c>
      <c r="Y92">
        <f t="shared" si="19"/>
        <v>1</v>
      </c>
    </row>
    <row r="93" spans="1:25" x14ac:dyDescent="0.25">
      <c r="A93" s="53"/>
      <c r="B93" s="53"/>
      <c r="C93" s="53"/>
      <c r="D93" s="53"/>
      <c r="E93" s="53"/>
      <c r="F93" s="53"/>
      <c r="G93" t="str">
        <f t="shared" si="20"/>
        <v/>
      </c>
      <c r="H93" s="48" t="str">
        <f t="shared" si="21"/>
        <v/>
      </c>
      <c r="I93" s="48" t="str">
        <f t="shared" si="22"/>
        <v/>
      </c>
      <c r="J93" s="48" t="str">
        <f t="shared" si="23"/>
        <v/>
      </c>
      <c r="K93" s="49">
        <f t="shared" si="24"/>
        <v>0</v>
      </c>
      <c r="L93" s="47" t="str">
        <f>IFERROR(IF(VLOOKUP(K93,工作表2!$B$2:$H$800,2,0 )=0,"",VLOOKUP(K93,工作表2!$B$2:$H$800,2,0 )),"")</f>
        <v/>
      </c>
      <c r="M93" s="47" t="str">
        <f>IFERROR(IF(VLOOKUP(K93,工作表2!$B$2:$H$800,3,0 )=0,"",VLOOKUP(K93,工作表2!$B$2:$H$800,3,0 )),"")</f>
        <v/>
      </c>
      <c r="N93" s="47" t="str">
        <f>IFERROR(IF(VLOOKUP(K93,工作表2!$B$2:$H$800,4,0 )=0,"",VLOOKUP(K93,工作表2!$B$2:$H$800,4,0 )),"")</f>
        <v/>
      </c>
      <c r="O93" s="47" t="str">
        <f>IFERROR(IF(VLOOKUP(K93,工作表2!$B$2:$H$800,5,0 )=0,"",VLOOKUP(K93,工作表2!$B$2:$H$800,5,0 )),"")</f>
        <v/>
      </c>
      <c r="P93" s="47" t="str">
        <f>IFERROR(IF(VLOOKUP(K93,工作表2!$B$2:$H$800,6,0 )=0,"",VLOOKUP(K93,工作表2!$B$2:$H$800,6,0 )),"")</f>
        <v/>
      </c>
      <c r="Q93" s="47" t="str">
        <f>IFERROR(IF(VLOOKUP(K93,工作表2!$B$2:$H$800,7,0 )=0,"",VLOOKUP(K93,工作表2!$B$2:$H$800,7,0 )),"")</f>
        <v/>
      </c>
      <c r="V93">
        <f t="shared" si="16"/>
        <v>0</v>
      </c>
      <c r="W93" s="48">
        <f t="shared" si="17"/>
        <v>0</v>
      </c>
      <c r="X93" s="48">
        <f t="shared" si="18"/>
        <v>0</v>
      </c>
      <c r="Y93">
        <f t="shared" si="19"/>
        <v>1</v>
      </c>
    </row>
    <row r="94" spans="1:25" x14ac:dyDescent="0.25">
      <c r="A94" s="53"/>
      <c r="B94" s="53"/>
      <c r="C94" s="53"/>
      <c r="D94" s="53"/>
      <c r="E94" s="53"/>
      <c r="F94" s="53"/>
      <c r="G94" t="str">
        <f t="shared" si="20"/>
        <v/>
      </c>
      <c r="H94" s="48" t="str">
        <f t="shared" si="21"/>
        <v/>
      </c>
      <c r="I94" s="48" t="str">
        <f t="shared" si="22"/>
        <v/>
      </c>
      <c r="J94" s="48" t="str">
        <f t="shared" si="23"/>
        <v/>
      </c>
      <c r="K94" s="49">
        <f t="shared" si="24"/>
        <v>0</v>
      </c>
      <c r="L94" s="47" t="str">
        <f>IFERROR(IF(VLOOKUP(K94,工作表2!$B$2:$H$800,2,0 )=0,"",VLOOKUP(K94,工作表2!$B$2:$H$800,2,0 )),"")</f>
        <v/>
      </c>
      <c r="M94" s="47" t="str">
        <f>IFERROR(IF(VLOOKUP(K94,工作表2!$B$2:$H$800,3,0 )=0,"",VLOOKUP(K94,工作表2!$B$2:$H$800,3,0 )),"")</f>
        <v/>
      </c>
      <c r="N94" s="47" t="str">
        <f>IFERROR(IF(VLOOKUP(K94,工作表2!$B$2:$H$800,4,0 )=0,"",VLOOKUP(K94,工作表2!$B$2:$H$800,4,0 )),"")</f>
        <v/>
      </c>
      <c r="O94" s="47" t="str">
        <f>IFERROR(IF(VLOOKUP(K94,工作表2!$B$2:$H$800,5,0 )=0,"",VLOOKUP(K94,工作表2!$B$2:$H$800,5,0 )),"")</f>
        <v/>
      </c>
      <c r="P94" s="47" t="str">
        <f>IFERROR(IF(VLOOKUP(K94,工作表2!$B$2:$H$800,6,0 )=0,"",VLOOKUP(K94,工作表2!$B$2:$H$800,6,0 )),"")</f>
        <v/>
      </c>
      <c r="Q94" s="47" t="str">
        <f>IFERROR(IF(VLOOKUP(K94,工作表2!$B$2:$H$800,7,0 )=0,"",VLOOKUP(K94,工作表2!$B$2:$H$800,7,0 )),"")</f>
        <v/>
      </c>
      <c r="V94">
        <f t="shared" si="16"/>
        <v>0</v>
      </c>
      <c r="W94" s="48">
        <f t="shared" si="17"/>
        <v>0</v>
      </c>
      <c r="X94" s="48">
        <f t="shared" si="18"/>
        <v>0</v>
      </c>
      <c r="Y94">
        <f t="shared" si="19"/>
        <v>1</v>
      </c>
    </row>
    <row r="95" spans="1:25" x14ac:dyDescent="0.25">
      <c r="A95" s="53"/>
      <c r="B95" s="53"/>
      <c r="C95" s="53"/>
      <c r="D95" s="53"/>
      <c r="E95" s="53"/>
      <c r="F95" s="53"/>
      <c r="G95" t="str">
        <f t="shared" si="20"/>
        <v/>
      </c>
      <c r="H95" s="48" t="str">
        <f t="shared" si="21"/>
        <v/>
      </c>
      <c r="I95" s="48" t="str">
        <f t="shared" si="22"/>
        <v/>
      </c>
      <c r="J95" s="48" t="str">
        <f t="shared" si="23"/>
        <v/>
      </c>
      <c r="K95" s="49">
        <f t="shared" si="24"/>
        <v>0</v>
      </c>
      <c r="L95" s="47" t="str">
        <f>IFERROR(IF(VLOOKUP(K95,工作表2!$B$2:$H$800,2,0 )=0,"",VLOOKUP(K95,工作表2!$B$2:$H$800,2,0 )),"")</f>
        <v/>
      </c>
      <c r="M95" s="47" t="str">
        <f>IFERROR(IF(VLOOKUP(K95,工作表2!$B$2:$H$800,3,0 )=0,"",VLOOKUP(K95,工作表2!$B$2:$H$800,3,0 )),"")</f>
        <v/>
      </c>
      <c r="N95" s="47" t="str">
        <f>IFERROR(IF(VLOOKUP(K95,工作表2!$B$2:$H$800,4,0 )=0,"",VLOOKUP(K95,工作表2!$B$2:$H$800,4,0 )),"")</f>
        <v/>
      </c>
      <c r="O95" s="47" t="str">
        <f>IFERROR(IF(VLOOKUP(K95,工作表2!$B$2:$H$800,5,0 )=0,"",VLOOKUP(K95,工作表2!$B$2:$H$800,5,0 )),"")</f>
        <v/>
      </c>
      <c r="P95" s="47" t="str">
        <f>IFERROR(IF(VLOOKUP(K95,工作表2!$B$2:$H$800,6,0 )=0,"",VLOOKUP(K95,工作表2!$B$2:$H$800,6,0 )),"")</f>
        <v/>
      </c>
      <c r="Q95" s="47" t="str">
        <f>IFERROR(IF(VLOOKUP(K95,工作表2!$B$2:$H$800,7,0 )=0,"",VLOOKUP(K95,工作表2!$B$2:$H$800,7,0 )),"")</f>
        <v/>
      </c>
      <c r="V95">
        <f t="shared" si="16"/>
        <v>0</v>
      </c>
      <c r="W95" s="48">
        <f t="shared" si="17"/>
        <v>0</v>
      </c>
      <c r="X95" s="48">
        <f t="shared" si="18"/>
        <v>0</v>
      </c>
      <c r="Y95">
        <f t="shared" si="19"/>
        <v>1</v>
      </c>
    </row>
    <row r="96" spans="1:25" x14ac:dyDescent="0.25">
      <c r="A96" s="53"/>
      <c r="B96" s="53"/>
      <c r="C96" s="53"/>
      <c r="D96" s="53"/>
      <c r="E96" s="53"/>
      <c r="F96" s="53"/>
      <c r="G96" t="str">
        <f t="shared" si="20"/>
        <v/>
      </c>
      <c r="H96" s="48" t="str">
        <f t="shared" si="21"/>
        <v/>
      </c>
      <c r="I96" s="48" t="str">
        <f t="shared" si="22"/>
        <v/>
      </c>
      <c r="J96" s="48" t="str">
        <f t="shared" si="23"/>
        <v/>
      </c>
      <c r="K96" s="49">
        <f t="shared" si="24"/>
        <v>0</v>
      </c>
      <c r="L96" s="47" t="str">
        <f>IFERROR(IF(VLOOKUP(K96,工作表2!$B$2:$H$800,2,0 )=0,"",VLOOKUP(K96,工作表2!$B$2:$H$800,2,0 )),"")</f>
        <v/>
      </c>
      <c r="M96" s="47" t="str">
        <f>IFERROR(IF(VLOOKUP(K96,工作表2!$B$2:$H$800,3,0 )=0,"",VLOOKUP(K96,工作表2!$B$2:$H$800,3,0 )),"")</f>
        <v/>
      </c>
      <c r="N96" s="47" t="str">
        <f>IFERROR(IF(VLOOKUP(K96,工作表2!$B$2:$H$800,4,0 )=0,"",VLOOKUP(K96,工作表2!$B$2:$H$800,4,0 )),"")</f>
        <v/>
      </c>
      <c r="O96" s="47" t="str">
        <f>IFERROR(IF(VLOOKUP(K96,工作表2!$B$2:$H$800,5,0 )=0,"",VLOOKUP(K96,工作表2!$B$2:$H$800,5,0 )),"")</f>
        <v/>
      </c>
      <c r="P96" s="47" t="str">
        <f>IFERROR(IF(VLOOKUP(K96,工作表2!$B$2:$H$800,6,0 )=0,"",VLOOKUP(K96,工作表2!$B$2:$H$800,6,0 )),"")</f>
        <v/>
      </c>
      <c r="Q96" s="47" t="str">
        <f>IFERROR(IF(VLOOKUP(K96,工作表2!$B$2:$H$800,7,0 )=0,"",VLOOKUP(K96,工作表2!$B$2:$H$800,7,0 )),"")</f>
        <v/>
      </c>
      <c r="V96">
        <f t="shared" si="16"/>
        <v>0</v>
      </c>
      <c r="W96" s="48">
        <f t="shared" si="17"/>
        <v>0</v>
      </c>
      <c r="X96" s="48">
        <f t="shared" si="18"/>
        <v>0</v>
      </c>
      <c r="Y96">
        <f t="shared" si="19"/>
        <v>1</v>
      </c>
    </row>
    <row r="97" spans="1:25" x14ac:dyDescent="0.25">
      <c r="A97" s="53"/>
      <c r="B97" s="53"/>
      <c r="C97" s="53"/>
      <c r="D97" s="53"/>
      <c r="E97" s="53"/>
      <c r="F97" s="53"/>
      <c r="G97" t="str">
        <f t="shared" si="20"/>
        <v/>
      </c>
      <c r="H97" s="48" t="str">
        <f t="shared" si="21"/>
        <v/>
      </c>
      <c r="I97" s="48" t="str">
        <f t="shared" si="22"/>
        <v/>
      </c>
      <c r="J97" s="48" t="str">
        <f t="shared" si="23"/>
        <v/>
      </c>
      <c r="K97" s="49">
        <f t="shared" si="24"/>
        <v>0</v>
      </c>
      <c r="L97" s="47" t="str">
        <f>IFERROR(IF(VLOOKUP(K97,工作表2!$B$2:$H$800,2,0 )=0,"",VLOOKUP(K97,工作表2!$B$2:$H$800,2,0 )),"")</f>
        <v/>
      </c>
      <c r="M97" s="47" t="str">
        <f>IFERROR(IF(VLOOKUP(K97,工作表2!$B$2:$H$800,3,0 )=0,"",VLOOKUP(K97,工作表2!$B$2:$H$800,3,0 )),"")</f>
        <v/>
      </c>
      <c r="N97" s="47" t="str">
        <f>IFERROR(IF(VLOOKUP(K97,工作表2!$B$2:$H$800,4,0 )=0,"",VLOOKUP(K97,工作表2!$B$2:$H$800,4,0 )),"")</f>
        <v/>
      </c>
      <c r="O97" s="47" t="str">
        <f>IFERROR(IF(VLOOKUP(K97,工作表2!$B$2:$H$800,5,0 )=0,"",VLOOKUP(K97,工作表2!$B$2:$H$800,5,0 )),"")</f>
        <v/>
      </c>
      <c r="P97" s="47" t="str">
        <f>IFERROR(IF(VLOOKUP(K97,工作表2!$B$2:$H$800,6,0 )=0,"",VLOOKUP(K97,工作表2!$B$2:$H$800,6,0 )),"")</f>
        <v/>
      </c>
      <c r="Q97" s="47" t="str">
        <f>IFERROR(IF(VLOOKUP(K97,工作表2!$B$2:$H$800,7,0 )=0,"",VLOOKUP(K97,工作表2!$B$2:$H$800,7,0 )),"")</f>
        <v/>
      </c>
      <c r="V97">
        <f t="shared" si="16"/>
        <v>0</v>
      </c>
      <c r="W97" s="48">
        <f t="shared" si="17"/>
        <v>0</v>
      </c>
      <c r="X97" s="48">
        <f t="shared" si="18"/>
        <v>0</v>
      </c>
      <c r="Y97">
        <f t="shared" si="19"/>
        <v>1</v>
      </c>
    </row>
    <row r="98" spans="1:25" x14ac:dyDescent="0.25">
      <c r="A98" s="53"/>
      <c r="B98" s="53"/>
      <c r="C98" s="53"/>
      <c r="D98" s="53"/>
      <c r="E98" s="53"/>
      <c r="F98" s="53"/>
      <c r="G98" t="str">
        <f t="shared" si="20"/>
        <v/>
      </c>
      <c r="H98" s="48" t="str">
        <f t="shared" si="21"/>
        <v/>
      </c>
      <c r="I98" s="48" t="str">
        <f t="shared" si="22"/>
        <v/>
      </c>
      <c r="J98" s="48" t="str">
        <f t="shared" si="23"/>
        <v/>
      </c>
      <c r="K98" s="49">
        <f t="shared" si="24"/>
        <v>0</v>
      </c>
      <c r="L98" s="47" t="str">
        <f>IFERROR(IF(VLOOKUP(K98,工作表2!$B$2:$H$800,2,0 )=0,"",VLOOKUP(K98,工作表2!$B$2:$H$800,2,0 )),"")</f>
        <v/>
      </c>
      <c r="M98" s="47" t="str">
        <f>IFERROR(IF(VLOOKUP(K98,工作表2!$B$2:$H$800,3,0 )=0,"",VLOOKUP(K98,工作表2!$B$2:$H$800,3,0 )),"")</f>
        <v/>
      </c>
      <c r="N98" s="47" t="str">
        <f>IFERROR(IF(VLOOKUP(K98,工作表2!$B$2:$H$800,4,0 )=0,"",VLOOKUP(K98,工作表2!$B$2:$H$800,4,0 )),"")</f>
        <v/>
      </c>
      <c r="O98" s="47" t="str">
        <f>IFERROR(IF(VLOOKUP(K98,工作表2!$B$2:$H$800,5,0 )=0,"",VLOOKUP(K98,工作表2!$B$2:$H$800,5,0 )),"")</f>
        <v/>
      </c>
      <c r="P98" s="47" t="str">
        <f>IFERROR(IF(VLOOKUP(K98,工作表2!$B$2:$H$800,6,0 )=0,"",VLOOKUP(K98,工作表2!$B$2:$H$800,6,0 )),"")</f>
        <v/>
      </c>
      <c r="Q98" s="47" t="str">
        <f>IFERROR(IF(VLOOKUP(K98,工作表2!$B$2:$H$800,7,0 )=0,"",VLOOKUP(K98,工作表2!$B$2:$H$800,7,0 )),"")</f>
        <v/>
      </c>
      <c r="V98">
        <f t="shared" si="16"/>
        <v>0</v>
      </c>
      <c r="W98" s="48">
        <f t="shared" si="17"/>
        <v>0</v>
      </c>
      <c r="X98" s="48">
        <f t="shared" si="18"/>
        <v>0</v>
      </c>
      <c r="Y98">
        <f t="shared" si="19"/>
        <v>1</v>
      </c>
    </row>
    <row r="99" spans="1:25" x14ac:dyDescent="0.25">
      <c r="A99" s="53"/>
      <c r="B99" s="53"/>
      <c r="C99" s="53"/>
      <c r="D99" s="53"/>
      <c r="E99" s="53"/>
      <c r="F99" s="53"/>
      <c r="G99" t="str">
        <f t="shared" si="20"/>
        <v/>
      </c>
      <c r="H99" s="48" t="str">
        <f t="shared" si="21"/>
        <v/>
      </c>
      <c r="I99" s="48" t="str">
        <f t="shared" si="22"/>
        <v/>
      </c>
      <c r="J99" s="48" t="str">
        <f t="shared" si="23"/>
        <v/>
      </c>
      <c r="K99" s="49">
        <f t="shared" si="24"/>
        <v>0</v>
      </c>
      <c r="L99" s="47" t="str">
        <f>IFERROR(IF(VLOOKUP(K99,工作表2!$B$2:$H$800,2,0 )=0,"",VLOOKUP(K99,工作表2!$B$2:$H$800,2,0 )),"")</f>
        <v/>
      </c>
      <c r="M99" s="47" t="str">
        <f>IFERROR(IF(VLOOKUP(K99,工作表2!$B$2:$H$800,3,0 )=0,"",VLOOKUP(K99,工作表2!$B$2:$H$800,3,0 )),"")</f>
        <v/>
      </c>
      <c r="N99" s="47" t="str">
        <f>IFERROR(IF(VLOOKUP(K99,工作表2!$B$2:$H$800,4,0 )=0,"",VLOOKUP(K99,工作表2!$B$2:$H$800,4,0 )),"")</f>
        <v/>
      </c>
      <c r="O99" s="47" t="str">
        <f>IFERROR(IF(VLOOKUP(K99,工作表2!$B$2:$H$800,5,0 )=0,"",VLOOKUP(K99,工作表2!$B$2:$H$800,5,0 )),"")</f>
        <v/>
      </c>
      <c r="P99" s="47" t="str">
        <f>IFERROR(IF(VLOOKUP(K99,工作表2!$B$2:$H$800,6,0 )=0,"",VLOOKUP(K99,工作表2!$B$2:$H$800,6,0 )),"")</f>
        <v/>
      </c>
      <c r="Q99" s="47" t="str">
        <f>IFERROR(IF(VLOOKUP(K99,工作表2!$B$2:$H$800,7,0 )=0,"",VLOOKUP(K99,工作表2!$B$2:$H$800,7,0 )),"")</f>
        <v/>
      </c>
      <c r="V99">
        <f t="shared" si="16"/>
        <v>0</v>
      </c>
      <c r="W99" s="48">
        <f t="shared" si="17"/>
        <v>0</v>
      </c>
      <c r="X99" s="48">
        <f t="shared" si="18"/>
        <v>0</v>
      </c>
      <c r="Y99">
        <f t="shared" si="19"/>
        <v>1</v>
      </c>
    </row>
    <row r="100" spans="1:25" x14ac:dyDescent="0.25">
      <c r="A100" s="53"/>
      <c r="B100" s="53"/>
      <c r="C100" s="53"/>
      <c r="D100" s="53"/>
      <c r="E100" s="53"/>
      <c r="F100" s="53"/>
      <c r="G100" t="str">
        <f t="shared" si="20"/>
        <v/>
      </c>
      <c r="H100" s="48" t="str">
        <f t="shared" si="21"/>
        <v/>
      </c>
      <c r="I100" s="48" t="str">
        <f t="shared" si="22"/>
        <v/>
      </c>
      <c r="J100" s="48" t="str">
        <f t="shared" si="23"/>
        <v/>
      </c>
      <c r="K100" s="49">
        <f t="shared" si="24"/>
        <v>0</v>
      </c>
      <c r="L100" s="47" t="str">
        <f>IFERROR(IF(VLOOKUP(K100,工作表2!$B$2:$H$800,2,0 )=0,"",VLOOKUP(K100,工作表2!$B$2:$H$800,2,0 )),"")</f>
        <v/>
      </c>
      <c r="M100" s="47" t="str">
        <f>IFERROR(IF(VLOOKUP(K100,工作表2!$B$2:$H$800,3,0 )=0,"",VLOOKUP(K100,工作表2!$B$2:$H$800,3,0 )),"")</f>
        <v/>
      </c>
      <c r="N100" s="47" t="str">
        <f>IFERROR(IF(VLOOKUP(K100,工作表2!$B$2:$H$800,4,0 )=0,"",VLOOKUP(K100,工作表2!$B$2:$H$800,4,0 )),"")</f>
        <v/>
      </c>
      <c r="O100" s="47" t="str">
        <f>IFERROR(IF(VLOOKUP(K100,工作表2!$B$2:$H$800,5,0 )=0,"",VLOOKUP(K100,工作表2!$B$2:$H$800,5,0 )),"")</f>
        <v/>
      </c>
      <c r="P100" s="47" t="str">
        <f>IFERROR(IF(VLOOKUP(K100,工作表2!$B$2:$H$800,6,0 )=0,"",VLOOKUP(K100,工作表2!$B$2:$H$800,6,0 )),"")</f>
        <v/>
      </c>
      <c r="Q100" s="47" t="str">
        <f>IFERROR(IF(VLOOKUP(K100,工作表2!$B$2:$H$800,7,0 )=0,"",VLOOKUP(K100,工作表2!$B$2:$H$800,7,0 )),"")</f>
        <v/>
      </c>
      <c r="V100">
        <f t="shared" si="16"/>
        <v>0</v>
      </c>
      <c r="W100" s="48">
        <f t="shared" si="17"/>
        <v>0</v>
      </c>
      <c r="X100" s="48">
        <f t="shared" si="18"/>
        <v>0</v>
      </c>
      <c r="Y100">
        <f t="shared" si="19"/>
        <v>1</v>
      </c>
    </row>
    <row r="101" spans="1:25" x14ac:dyDescent="0.25">
      <c r="A101" s="53"/>
      <c r="B101" s="53"/>
      <c r="C101" s="53"/>
      <c r="D101" s="53"/>
      <c r="E101" s="53"/>
      <c r="F101" s="53"/>
      <c r="G101" t="str">
        <f t="shared" si="20"/>
        <v/>
      </c>
      <c r="H101" s="48" t="str">
        <f t="shared" si="21"/>
        <v/>
      </c>
      <c r="I101" s="48" t="str">
        <f t="shared" si="22"/>
        <v/>
      </c>
      <c r="J101" s="48" t="str">
        <f t="shared" si="23"/>
        <v/>
      </c>
      <c r="K101" s="49">
        <f t="shared" si="24"/>
        <v>0</v>
      </c>
      <c r="L101" s="47" t="str">
        <f>IFERROR(IF(VLOOKUP(K101,工作表2!$B$2:$H$800,2,0 )=0,"",VLOOKUP(K101,工作表2!$B$2:$H$800,2,0 )),"")</f>
        <v/>
      </c>
      <c r="M101" s="47" t="str">
        <f>IFERROR(IF(VLOOKUP(K101,工作表2!$B$2:$H$800,3,0 )=0,"",VLOOKUP(K101,工作表2!$B$2:$H$800,3,0 )),"")</f>
        <v/>
      </c>
      <c r="N101" s="47" t="str">
        <f>IFERROR(IF(VLOOKUP(K101,工作表2!$B$2:$H$800,4,0 )=0,"",VLOOKUP(K101,工作表2!$B$2:$H$800,4,0 )),"")</f>
        <v/>
      </c>
      <c r="O101" s="47" t="str">
        <f>IFERROR(IF(VLOOKUP(K101,工作表2!$B$2:$H$800,5,0 )=0,"",VLOOKUP(K101,工作表2!$B$2:$H$800,5,0 )),"")</f>
        <v/>
      </c>
      <c r="P101" s="47" t="str">
        <f>IFERROR(IF(VLOOKUP(K101,工作表2!$B$2:$H$800,6,0 )=0,"",VLOOKUP(K101,工作表2!$B$2:$H$800,6,0 )),"")</f>
        <v/>
      </c>
      <c r="Q101" s="47" t="str">
        <f>IFERROR(IF(VLOOKUP(K101,工作表2!$B$2:$H$800,7,0 )=0,"",VLOOKUP(K101,工作表2!$B$2:$H$800,7,0 )),"")</f>
        <v/>
      </c>
      <c r="V101">
        <f t="shared" si="16"/>
        <v>0</v>
      </c>
      <c r="W101" s="48">
        <f t="shared" si="17"/>
        <v>0</v>
      </c>
      <c r="X101" s="48">
        <f t="shared" si="18"/>
        <v>0</v>
      </c>
      <c r="Y101">
        <f t="shared" si="19"/>
        <v>1</v>
      </c>
    </row>
    <row r="102" spans="1:25" x14ac:dyDescent="0.25">
      <c r="A102" s="53"/>
      <c r="B102" s="53"/>
      <c r="C102" s="53"/>
      <c r="D102" s="53"/>
      <c r="E102" s="53"/>
      <c r="F102" s="53"/>
      <c r="G102" t="str">
        <f t="shared" si="20"/>
        <v/>
      </c>
      <c r="H102" s="48" t="str">
        <f t="shared" si="21"/>
        <v/>
      </c>
      <c r="I102" s="48" t="str">
        <f t="shared" si="22"/>
        <v/>
      </c>
      <c r="J102" s="48" t="str">
        <f t="shared" si="23"/>
        <v/>
      </c>
      <c r="K102" s="49">
        <f t="shared" si="24"/>
        <v>0</v>
      </c>
      <c r="L102" s="47" t="str">
        <f>IFERROR(IF(VLOOKUP(K102,工作表2!$B$2:$H$800,2,0 )=0,"",VLOOKUP(K102,工作表2!$B$2:$H$800,2,0 )),"")</f>
        <v/>
      </c>
      <c r="M102" s="47" t="str">
        <f>IFERROR(IF(VLOOKUP(K102,工作表2!$B$2:$H$800,3,0 )=0,"",VLOOKUP(K102,工作表2!$B$2:$H$800,3,0 )),"")</f>
        <v/>
      </c>
      <c r="N102" s="47" t="str">
        <f>IFERROR(IF(VLOOKUP(K102,工作表2!$B$2:$H$800,4,0 )=0,"",VLOOKUP(K102,工作表2!$B$2:$H$800,4,0 )),"")</f>
        <v/>
      </c>
      <c r="O102" s="47" t="str">
        <f>IFERROR(IF(VLOOKUP(K102,工作表2!$B$2:$H$800,5,0 )=0,"",VLOOKUP(K102,工作表2!$B$2:$H$800,5,0 )),"")</f>
        <v/>
      </c>
      <c r="P102" s="47" t="str">
        <f>IFERROR(IF(VLOOKUP(K102,工作表2!$B$2:$H$800,6,0 )=0,"",VLOOKUP(K102,工作表2!$B$2:$H$800,6,0 )),"")</f>
        <v/>
      </c>
      <c r="Q102" s="47" t="str">
        <f>IFERROR(IF(VLOOKUP(K102,工作表2!$B$2:$H$800,7,0 )=0,"",VLOOKUP(K102,工作表2!$B$2:$H$800,7,0 )),"")</f>
        <v/>
      </c>
      <c r="V102">
        <f t="shared" si="16"/>
        <v>0</v>
      </c>
      <c r="W102" s="48">
        <f t="shared" si="17"/>
        <v>0</v>
      </c>
      <c r="X102" s="48">
        <f t="shared" si="18"/>
        <v>0</v>
      </c>
      <c r="Y102">
        <f t="shared" si="19"/>
        <v>1</v>
      </c>
    </row>
    <row r="103" spans="1:25" x14ac:dyDescent="0.25">
      <c r="A103" s="53"/>
      <c r="B103" s="53"/>
      <c r="C103" s="53"/>
      <c r="D103" s="53"/>
      <c r="E103" s="53"/>
      <c r="F103" s="53"/>
      <c r="G103" t="str">
        <f t="shared" si="20"/>
        <v/>
      </c>
      <c r="H103" s="48" t="str">
        <f t="shared" si="21"/>
        <v/>
      </c>
      <c r="I103" s="48" t="str">
        <f t="shared" si="22"/>
        <v/>
      </c>
      <c r="J103" s="48" t="str">
        <f t="shared" si="23"/>
        <v/>
      </c>
      <c r="K103" s="49">
        <f t="shared" si="24"/>
        <v>0</v>
      </c>
      <c r="L103" s="47" t="str">
        <f>IFERROR(IF(VLOOKUP(K103,工作表2!$B$2:$H$800,2,0 )=0,"",VLOOKUP(K103,工作表2!$B$2:$H$800,2,0 )),"")</f>
        <v/>
      </c>
      <c r="M103" s="47" t="str">
        <f>IFERROR(IF(VLOOKUP(K103,工作表2!$B$2:$H$800,3,0 )=0,"",VLOOKUP(K103,工作表2!$B$2:$H$800,3,0 )),"")</f>
        <v/>
      </c>
      <c r="N103" s="47" t="str">
        <f>IFERROR(IF(VLOOKUP(K103,工作表2!$B$2:$H$800,4,0 )=0,"",VLOOKUP(K103,工作表2!$B$2:$H$800,4,0 )),"")</f>
        <v/>
      </c>
      <c r="O103" s="47" t="str">
        <f>IFERROR(IF(VLOOKUP(K103,工作表2!$B$2:$H$800,5,0 )=0,"",VLOOKUP(K103,工作表2!$B$2:$H$800,5,0 )),"")</f>
        <v/>
      </c>
      <c r="P103" s="47" t="str">
        <f>IFERROR(IF(VLOOKUP(K103,工作表2!$B$2:$H$800,6,0 )=0,"",VLOOKUP(K103,工作表2!$B$2:$H$800,6,0 )),"")</f>
        <v/>
      </c>
      <c r="Q103" s="47" t="str">
        <f>IFERROR(IF(VLOOKUP(K103,工作表2!$B$2:$H$800,7,0 )=0,"",VLOOKUP(K103,工作表2!$B$2:$H$800,7,0 )),"")</f>
        <v/>
      </c>
      <c r="V103">
        <f t="shared" si="16"/>
        <v>0</v>
      </c>
      <c r="W103" s="48">
        <f t="shared" si="17"/>
        <v>0</v>
      </c>
      <c r="X103" s="48">
        <f t="shared" si="18"/>
        <v>0</v>
      </c>
      <c r="Y103">
        <f t="shared" si="19"/>
        <v>1</v>
      </c>
    </row>
    <row r="104" spans="1:25" x14ac:dyDescent="0.25">
      <c r="A104" s="53"/>
      <c r="B104" s="53"/>
      <c r="C104" s="53"/>
      <c r="D104" s="53"/>
      <c r="E104" s="53"/>
      <c r="F104" s="53"/>
      <c r="G104" t="str">
        <f t="shared" si="20"/>
        <v/>
      </c>
      <c r="H104" s="48" t="str">
        <f t="shared" si="21"/>
        <v/>
      </c>
      <c r="I104" s="48" t="str">
        <f t="shared" si="22"/>
        <v/>
      </c>
      <c r="J104" s="48" t="str">
        <f t="shared" si="23"/>
        <v/>
      </c>
      <c r="K104" s="49">
        <f t="shared" si="24"/>
        <v>0</v>
      </c>
      <c r="L104" s="47" t="str">
        <f>IFERROR(IF(VLOOKUP(K104,工作表2!$B$2:$H$800,2,0 )=0,"",VLOOKUP(K104,工作表2!$B$2:$H$800,2,0 )),"")</f>
        <v/>
      </c>
      <c r="M104" s="47" t="str">
        <f>IFERROR(IF(VLOOKUP(K104,工作表2!$B$2:$H$800,3,0 )=0,"",VLOOKUP(K104,工作表2!$B$2:$H$800,3,0 )),"")</f>
        <v/>
      </c>
      <c r="N104" s="47" t="str">
        <f>IFERROR(IF(VLOOKUP(K104,工作表2!$B$2:$H$800,4,0 )=0,"",VLOOKUP(K104,工作表2!$B$2:$H$800,4,0 )),"")</f>
        <v/>
      </c>
      <c r="O104" s="47" t="str">
        <f>IFERROR(IF(VLOOKUP(K104,工作表2!$B$2:$H$800,5,0 )=0,"",VLOOKUP(K104,工作表2!$B$2:$H$800,5,0 )),"")</f>
        <v/>
      </c>
      <c r="P104" s="47" t="str">
        <f>IFERROR(IF(VLOOKUP(K104,工作表2!$B$2:$H$800,6,0 )=0,"",VLOOKUP(K104,工作表2!$B$2:$H$800,6,0 )),"")</f>
        <v/>
      </c>
      <c r="Q104" s="47" t="str">
        <f>IFERROR(IF(VLOOKUP(K104,工作表2!$B$2:$H$800,7,0 )=0,"",VLOOKUP(K104,工作表2!$B$2:$H$800,7,0 )),"")</f>
        <v/>
      </c>
      <c r="V104">
        <f t="shared" si="16"/>
        <v>0</v>
      </c>
      <c r="W104" s="48">
        <f t="shared" si="17"/>
        <v>0</v>
      </c>
      <c r="X104" s="48">
        <f t="shared" si="18"/>
        <v>0</v>
      </c>
      <c r="Y104">
        <f t="shared" si="19"/>
        <v>1</v>
      </c>
    </row>
    <row r="105" spans="1:25" x14ac:dyDescent="0.25">
      <c r="A105" s="53"/>
      <c r="B105" s="53"/>
      <c r="C105" s="53"/>
      <c r="D105" s="53"/>
      <c r="E105" s="53"/>
      <c r="F105" s="53"/>
      <c r="G105" t="str">
        <f t="shared" si="20"/>
        <v/>
      </c>
      <c r="H105" s="48" t="str">
        <f t="shared" si="21"/>
        <v/>
      </c>
      <c r="I105" s="48" t="str">
        <f t="shared" si="22"/>
        <v/>
      </c>
      <c r="J105" s="48" t="str">
        <f t="shared" si="23"/>
        <v/>
      </c>
      <c r="K105" s="49">
        <f t="shared" si="24"/>
        <v>0</v>
      </c>
      <c r="L105" s="47" t="str">
        <f>IFERROR(IF(VLOOKUP(K105,工作表2!$B$2:$H$800,2,0 )=0,"",VLOOKUP(K105,工作表2!$B$2:$H$800,2,0 )),"")</f>
        <v/>
      </c>
      <c r="M105" s="47" t="str">
        <f>IFERROR(IF(VLOOKUP(K105,工作表2!$B$2:$H$800,3,0 )=0,"",VLOOKUP(K105,工作表2!$B$2:$H$800,3,0 )),"")</f>
        <v/>
      </c>
      <c r="N105" s="47" t="str">
        <f>IFERROR(IF(VLOOKUP(K105,工作表2!$B$2:$H$800,4,0 )=0,"",VLOOKUP(K105,工作表2!$B$2:$H$800,4,0 )),"")</f>
        <v/>
      </c>
      <c r="O105" s="47" t="str">
        <f>IFERROR(IF(VLOOKUP(K105,工作表2!$B$2:$H$800,5,0 )=0,"",VLOOKUP(K105,工作表2!$B$2:$H$800,5,0 )),"")</f>
        <v/>
      </c>
      <c r="P105" s="47" t="str">
        <f>IFERROR(IF(VLOOKUP(K105,工作表2!$B$2:$H$800,6,0 )=0,"",VLOOKUP(K105,工作表2!$B$2:$H$800,6,0 )),"")</f>
        <v/>
      </c>
      <c r="Q105" s="47" t="str">
        <f>IFERROR(IF(VLOOKUP(K105,工作表2!$B$2:$H$800,7,0 )=0,"",VLOOKUP(K105,工作表2!$B$2:$H$800,7,0 )),"")</f>
        <v/>
      </c>
      <c r="V105">
        <f t="shared" si="16"/>
        <v>0</v>
      </c>
      <c r="W105" s="48">
        <f t="shared" si="17"/>
        <v>0</v>
      </c>
      <c r="X105" s="48">
        <f t="shared" si="18"/>
        <v>0</v>
      </c>
      <c r="Y105">
        <f t="shared" si="19"/>
        <v>1</v>
      </c>
    </row>
    <row r="106" spans="1:25" x14ac:dyDescent="0.25">
      <c r="A106" s="53"/>
      <c r="B106" s="53"/>
      <c r="C106" s="53"/>
      <c r="D106" s="53"/>
      <c r="E106" s="53"/>
      <c r="F106" s="53"/>
      <c r="G106" t="str">
        <f t="shared" si="20"/>
        <v/>
      </c>
      <c r="H106" s="48" t="str">
        <f t="shared" si="21"/>
        <v/>
      </c>
      <c r="I106" s="48" t="str">
        <f t="shared" si="22"/>
        <v/>
      </c>
      <c r="J106" s="48" t="str">
        <f t="shared" si="23"/>
        <v/>
      </c>
      <c r="K106" s="49">
        <f t="shared" si="24"/>
        <v>0</v>
      </c>
      <c r="L106" s="47" t="str">
        <f>IFERROR(IF(VLOOKUP(K106,工作表2!$B$2:$H$800,2,0 )=0,"",VLOOKUP(K106,工作表2!$B$2:$H$800,2,0 )),"")</f>
        <v/>
      </c>
      <c r="M106" s="47" t="str">
        <f>IFERROR(IF(VLOOKUP(K106,工作表2!$B$2:$H$800,3,0 )=0,"",VLOOKUP(K106,工作表2!$B$2:$H$800,3,0 )),"")</f>
        <v/>
      </c>
      <c r="N106" s="47" t="str">
        <f>IFERROR(IF(VLOOKUP(K106,工作表2!$B$2:$H$800,4,0 )=0,"",VLOOKUP(K106,工作表2!$B$2:$H$800,4,0 )),"")</f>
        <v/>
      </c>
      <c r="O106" s="47" t="str">
        <f>IFERROR(IF(VLOOKUP(K106,工作表2!$B$2:$H$800,5,0 )=0,"",VLOOKUP(K106,工作表2!$B$2:$H$800,5,0 )),"")</f>
        <v/>
      </c>
      <c r="P106" s="47" t="str">
        <f>IFERROR(IF(VLOOKUP(K106,工作表2!$B$2:$H$800,6,0 )=0,"",VLOOKUP(K106,工作表2!$B$2:$H$800,6,0 )),"")</f>
        <v/>
      </c>
      <c r="Q106" s="47" t="str">
        <f>IFERROR(IF(VLOOKUP(K106,工作表2!$B$2:$H$800,7,0 )=0,"",VLOOKUP(K106,工作表2!$B$2:$H$800,7,0 )),"")</f>
        <v/>
      </c>
      <c r="V106">
        <f t="shared" si="16"/>
        <v>0</v>
      </c>
      <c r="W106" s="48">
        <f t="shared" si="17"/>
        <v>0</v>
      </c>
      <c r="X106" s="48">
        <f t="shared" si="18"/>
        <v>0</v>
      </c>
      <c r="Y106">
        <f t="shared" si="19"/>
        <v>1</v>
      </c>
    </row>
    <row r="107" spans="1:25" x14ac:dyDescent="0.25">
      <c r="A107" s="53"/>
      <c r="B107" s="53"/>
      <c r="C107" s="53"/>
      <c r="D107" s="53"/>
      <c r="E107" s="53"/>
      <c r="F107" s="53"/>
      <c r="G107" t="str">
        <f t="shared" si="20"/>
        <v/>
      </c>
      <c r="H107" s="48" t="str">
        <f t="shared" si="21"/>
        <v/>
      </c>
      <c r="I107" s="48" t="str">
        <f t="shared" si="22"/>
        <v/>
      </c>
      <c r="J107" s="48" t="str">
        <f t="shared" si="23"/>
        <v/>
      </c>
      <c r="K107" s="49">
        <f t="shared" si="24"/>
        <v>0</v>
      </c>
      <c r="L107" s="47" t="str">
        <f>IFERROR(IF(VLOOKUP(K107,工作表2!$B$2:$H$800,2,0 )=0,"",VLOOKUP(K107,工作表2!$B$2:$H$800,2,0 )),"")</f>
        <v/>
      </c>
      <c r="M107" s="47" t="str">
        <f>IFERROR(IF(VLOOKUP(K107,工作表2!$B$2:$H$800,3,0 )=0,"",VLOOKUP(K107,工作表2!$B$2:$H$800,3,0 )),"")</f>
        <v/>
      </c>
      <c r="N107" s="47" t="str">
        <f>IFERROR(IF(VLOOKUP(K107,工作表2!$B$2:$H$800,4,0 )=0,"",VLOOKUP(K107,工作表2!$B$2:$H$800,4,0 )),"")</f>
        <v/>
      </c>
      <c r="O107" s="47" t="str">
        <f>IFERROR(IF(VLOOKUP(K107,工作表2!$B$2:$H$800,5,0 )=0,"",VLOOKUP(K107,工作表2!$B$2:$H$800,5,0 )),"")</f>
        <v/>
      </c>
      <c r="P107" s="47" t="str">
        <f>IFERROR(IF(VLOOKUP(K107,工作表2!$B$2:$H$800,6,0 )=0,"",VLOOKUP(K107,工作表2!$B$2:$H$800,6,0 )),"")</f>
        <v/>
      </c>
      <c r="Q107" s="47" t="str">
        <f>IFERROR(IF(VLOOKUP(K107,工作表2!$B$2:$H$800,7,0 )=0,"",VLOOKUP(K107,工作表2!$B$2:$H$800,7,0 )),"")</f>
        <v/>
      </c>
      <c r="V107">
        <f t="shared" si="16"/>
        <v>0</v>
      </c>
      <c r="W107" s="48">
        <f t="shared" si="17"/>
        <v>0</v>
      </c>
      <c r="X107" s="48">
        <f t="shared" si="18"/>
        <v>0</v>
      </c>
      <c r="Y107">
        <f t="shared" si="19"/>
        <v>1</v>
      </c>
    </row>
    <row r="108" spans="1:25" x14ac:dyDescent="0.25">
      <c r="A108" s="53"/>
      <c r="B108" s="53"/>
      <c r="C108" s="53"/>
      <c r="D108" s="53"/>
      <c r="E108" s="53"/>
      <c r="F108" s="53"/>
      <c r="G108" t="str">
        <f t="shared" si="20"/>
        <v/>
      </c>
      <c r="H108" s="48" t="str">
        <f t="shared" si="21"/>
        <v/>
      </c>
      <c r="I108" s="48" t="str">
        <f t="shared" si="22"/>
        <v/>
      </c>
      <c r="J108" s="48" t="str">
        <f t="shared" si="23"/>
        <v/>
      </c>
      <c r="K108" s="49">
        <f t="shared" si="24"/>
        <v>0</v>
      </c>
      <c r="L108" s="47" t="str">
        <f>IFERROR(IF(VLOOKUP(K108,工作表2!$B$2:$H$800,2,0 )=0,"",VLOOKUP(K108,工作表2!$B$2:$H$800,2,0 )),"")</f>
        <v/>
      </c>
      <c r="M108" s="47" t="str">
        <f>IFERROR(IF(VLOOKUP(K108,工作表2!$B$2:$H$800,3,0 )=0,"",VLOOKUP(K108,工作表2!$B$2:$H$800,3,0 )),"")</f>
        <v/>
      </c>
      <c r="N108" s="47" t="str">
        <f>IFERROR(IF(VLOOKUP(K108,工作表2!$B$2:$H$800,4,0 )=0,"",VLOOKUP(K108,工作表2!$B$2:$H$800,4,0 )),"")</f>
        <v/>
      </c>
      <c r="O108" s="47" t="str">
        <f>IFERROR(IF(VLOOKUP(K108,工作表2!$B$2:$H$800,5,0 )=0,"",VLOOKUP(K108,工作表2!$B$2:$H$800,5,0 )),"")</f>
        <v/>
      </c>
      <c r="P108" s="47" t="str">
        <f>IFERROR(IF(VLOOKUP(K108,工作表2!$B$2:$H$800,6,0 )=0,"",VLOOKUP(K108,工作表2!$B$2:$H$800,6,0 )),"")</f>
        <v/>
      </c>
      <c r="Q108" s="47" t="str">
        <f>IFERROR(IF(VLOOKUP(K108,工作表2!$B$2:$H$800,7,0 )=0,"",VLOOKUP(K108,工作表2!$B$2:$H$800,7,0 )),"")</f>
        <v/>
      </c>
      <c r="V108">
        <f t="shared" si="16"/>
        <v>0</v>
      </c>
      <c r="W108" s="48">
        <f t="shared" si="17"/>
        <v>0</v>
      </c>
      <c r="X108" s="48">
        <f t="shared" si="18"/>
        <v>0</v>
      </c>
      <c r="Y108">
        <f t="shared" si="19"/>
        <v>1</v>
      </c>
    </row>
    <row r="109" spans="1:25" x14ac:dyDescent="0.25">
      <c r="A109" s="53"/>
      <c r="B109" s="53"/>
      <c r="C109" s="53"/>
      <c r="D109" s="53"/>
      <c r="E109" s="53"/>
      <c r="F109" s="53"/>
      <c r="G109" t="str">
        <f t="shared" si="20"/>
        <v/>
      </c>
      <c r="H109" s="48" t="str">
        <f t="shared" si="21"/>
        <v/>
      </c>
      <c r="I109" s="48" t="str">
        <f t="shared" si="22"/>
        <v/>
      </c>
      <c r="J109" s="48" t="str">
        <f t="shared" si="23"/>
        <v/>
      </c>
      <c r="K109" s="49">
        <f t="shared" si="24"/>
        <v>0</v>
      </c>
      <c r="L109" s="47" t="str">
        <f>IFERROR(IF(VLOOKUP(K109,工作表2!$B$2:$H$800,2,0 )=0,"",VLOOKUP(K109,工作表2!$B$2:$H$800,2,0 )),"")</f>
        <v/>
      </c>
      <c r="M109" s="47" t="str">
        <f>IFERROR(IF(VLOOKUP(K109,工作表2!$B$2:$H$800,3,0 )=0,"",VLOOKUP(K109,工作表2!$B$2:$H$800,3,0 )),"")</f>
        <v/>
      </c>
      <c r="N109" s="47" t="str">
        <f>IFERROR(IF(VLOOKUP(K109,工作表2!$B$2:$H$800,4,0 )=0,"",VLOOKUP(K109,工作表2!$B$2:$H$800,4,0 )),"")</f>
        <v/>
      </c>
      <c r="O109" s="47" t="str">
        <f>IFERROR(IF(VLOOKUP(K109,工作表2!$B$2:$H$800,5,0 )=0,"",VLOOKUP(K109,工作表2!$B$2:$H$800,5,0 )),"")</f>
        <v/>
      </c>
      <c r="P109" s="47" t="str">
        <f>IFERROR(IF(VLOOKUP(K109,工作表2!$B$2:$H$800,6,0 )=0,"",VLOOKUP(K109,工作表2!$B$2:$H$800,6,0 )),"")</f>
        <v/>
      </c>
      <c r="Q109" s="47" t="str">
        <f>IFERROR(IF(VLOOKUP(K109,工作表2!$B$2:$H$800,7,0 )=0,"",VLOOKUP(K109,工作表2!$B$2:$H$800,7,0 )),"")</f>
        <v/>
      </c>
      <c r="V109">
        <f t="shared" si="16"/>
        <v>0</v>
      </c>
      <c r="W109" s="48">
        <f t="shared" si="17"/>
        <v>0</v>
      </c>
      <c r="X109" s="48">
        <f t="shared" si="18"/>
        <v>0</v>
      </c>
      <c r="Y109">
        <f t="shared" si="19"/>
        <v>1</v>
      </c>
    </row>
    <row r="110" spans="1:25" x14ac:dyDescent="0.25">
      <c r="A110" s="53"/>
      <c r="B110" s="53"/>
      <c r="C110" s="53"/>
      <c r="D110" s="53"/>
      <c r="E110" s="53"/>
      <c r="F110" s="53"/>
      <c r="G110" t="str">
        <f t="shared" si="20"/>
        <v/>
      </c>
      <c r="H110" s="48" t="str">
        <f t="shared" si="21"/>
        <v/>
      </c>
      <c r="I110" s="48" t="str">
        <f t="shared" si="22"/>
        <v/>
      </c>
      <c r="J110" s="48" t="str">
        <f t="shared" si="23"/>
        <v/>
      </c>
      <c r="K110" s="49">
        <f t="shared" si="24"/>
        <v>0</v>
      </c>
      <c r="L110" s="47" t="str">
        <f>IFERROR(IF(VLOOKUP(K110,工作表2!$B$2:$H$800,2,0 )=0,"",VLOOKUP(K110,工作表2!$B$2:$H$800,2,0 )),"")</f>
        <v/>
      </c>
      <c r="M110" s="47" t="str">
        <f>IFERROR(IF(VLOOKUP(K110,工作表2!$B$2:$H$800,3,0 )=0,"",VLOOKUP(K110,工作表2!$B$2:$H$800,3,0 )),"")</f>
        <v/>
      </c>
      <c r="N110" s="47" t="str">
        <f>IFERROR(IF(VLOOKUP(K110,工作表2!$B$2:$H$800,4,0 )=0,"",VLOOKUP(K110,工作表2!$B$2:$H$800,4,0 )),"")</f>
        <v/>
      </c>
      <c r="O110" s="47" t="str">
        <f>IFERROR(IF(VLOOKUP(K110,工作表2!$B$2:$H$800,5,0 )=0,"",VLOOKUP(K110,工作表2!$B$2:$H$800,5,0 )),"")</f>
        <v/>
      </c>
      <c r="P110" s="47" t="str">
        <f>IFERROR(IF(VLOOKUP(K110,工作表2!$B$2:$H$800,6,0 )=0,"",VLOOKUP(K110,工作表2!$B$2:$H$800,6,0 )),"")</f>
        <v/>
      </c>
      <c r="Q110" s="47" t="str">
        <f>IFERROR(IF(VLOOKUP(K110,工作表2!$B$2:$H$800,7,0 )=0,"",VLOOKUP(K110,工作表2!$B$2:$H$800,7,0 )),"")</f>
        <v/>
      </c>
      <c r="V110">
        <f t="shared" si="16"/>
        <v>0</v>
      </c>
      <c r="W110" s="48">
        <f t="shared" si="17"/>
        <v>0</v>
      </c>
      <c r="X110" s="48">
        <f t="shared" si="18"/>
        <v>0</v>
      </c>
      <c r="Y110">
        <f t="shared" si="19"/>
        <v>1</v>
      </c>
    </row>
    <row r="111" spans="1:25" x14ac:dyDescent="0.25">
      <c r="A111" s="53"/>
      <c r="B111" s="53"/>
      <c r="C111" s="53"/>
      <c r="D111" s="53"/>
      <c r="E111" s="53"/>
      <c r="F111" s="53"/>
      <c r="G111" t="str">
        <f t="shared" si="20"/>
        <v/>
      </c>
      <c r="H111" s="48" t="str">
        <f t="shared" si="21"/>
        <v/>
      </c>
      <c r="I111" s="48" t="str">
        <f t="shared" si="22"/>
        <v/>
      </c>
      <c r="J111" s="48" t="str">
        <f t="shared" si="23"/>
        <v/>
      </c>
      <c r="K111" s="49">
        <f t="shared" si="24"/>
        <v>0</v>
      </c>
      <c r="L111" s="47" t="str">
        <f>IFERROR(IF(VLOOKUP(K111,工作表2!$B$2:$H$800,2,0 )=0,"",VLOOKUP(K111,工作表2!$B$2:$H$800,2,0 )),"")</f>
        <v/>
      </c>
      <c r="M111" s="47" t="str">
        <f>IFERROR(IF(VLOOKUP(K111,工作表2!$B$2:$H$800,3,0 )=0,"",VLOOKUP(K111,工作表2!$B$2:$H$800,3,0 )),"")</f>
        <v/>
      </c>
      <c r="N111" s="47" t="str">
        <f>IFERROR(IF(VLOOKUP(K111,工作表2!$B$2:$H$800,4,0 )=0,"",VLOOKUP(K111,工作表2!$B$2:$H$800,4,0 )),"")</f>
        <v/>
      </c>
      <c r="O111" s="47" t="str">
        <f>IFERROR(IF(VLOOKUP(K111,工作表2!$B$2:$H$800,5,0 )=0,"",VLOOKUP(K111,工作表2!$B$2:$H$800,5,0 )),"")</f>
        <v/>
      </c>
      <c r="P111" s="47" t="str">
        <f>IFERROR(IF(VLOOKUP(K111,工作表2!$B$2:$H$800,6,0 )=0,"",VLOOKUP(K111,工作表2!$B$2:$H$800,6,0 )),"")</f>
        <v/>
      </c>
      <c r="Q111" s="47" t="str">
        <f>IFERROR(IF(VLOOKUP(K111,工作表2!$B$2:$H$800,7,0 )=0,"",VLOOKUP(K111,工作表2!$B$2:$H$800,7,0 )),"")</f>
        <v/>
      </c>
      <c r="V111">
        <f t="shared" si="16"/>
        <v>0</v>
      </c>
      <c r="W111" s="48">
        <f t="shared" si="17"/>
        <v>0</v>
      </c>
      <c r="X111" s="48">
        <f t="shared" si="18"/>
        <v>0</v>
      </c>
      <c r="Y111">
        <f t="shared" si="19"/>
        <v>1</v>
      </c>
    </row>
    <row r="112" spans="1:25" x14ac:dyDescent="0.25">
      <c r="A112" s="53"/>
      <c r="B112" s="53"/>
      <c r="C112" s="53"/>
      <c r="D112" s="53"/>
      <c r="E112" s="53"/>
      <c r="F112" s="53"/>
      <c r="G112" t="str">
        <f t="shared" si="20"/>
        <v/>
      </c>
      <c r="H112" s="48" t="str">
        <f t="shared" si="21"/>
        <v/>
      </c>
      <c r="I112" s="48" t="str">
        <f t="shared" si="22"/>
        <v/>
      </c>
      <c r="J112" s="48" t="str">
        <f t="shared" si="23"/>
        <v/>
      </c>
      <c r="K112" s="49">
        <f t="shared" si="24"/>
        <v>0</v>
      </c>
      <c r="L112" s="47" t="str">
        <f>IFERROR(IF(VLOOKUP(K112,工作表2!$B$2:$H$800,2,0 )=0,"",VLOOKUP(K112,工作表2!$B$2:$H$800,2,0 )),"")</f>
        <v/>
      </c>
      <c r="M112" s="47" t="str">
        <f>IFERROR(IF(VLOOKUP(K112,工作表2!$B$2:$H$800,3,0 )=0,"",VLOOKUP(K112,工作表2!$B$2:$H$800,3,0 )),"")</f>
        <v/>
      </c>
      <c r="N112" s="47" t="str">
        <f>IFERROR(IF(VLOOKUP(K112,工作表2!$B$2:$H$800,4,0 )=0,"",VLOOKUP(K112,工作表2!$B$2:$H$800,4,0 )),"")</f>
        <v/>
      </c>
      <c r="O112" s="47" t="str">
        <f>IFERROR(IF(VLOOKUP(K112,工作表2!$B$2:$H$800,5,0 )=0,"",VLOOKUP(K112,工作表2!$B$2:$H$800,5,0 )),"")</f>
        <v/>
      </c>
      <c r="P112" s="47" t="str">
        <f>IFERROR(IF(VLOOKUP(K112,工作表2!$B$2:$H$800,6,0 )=0,"",VLOOKUP(K112,工作表2!$B$2:$H$800,6,0 )),"")</f>
        <v/>
      </c>
      <c r="Q112" s="47" t="str">
        <f>IFERROR(IF(VLOOKUP(K112,工作表2!$B$2:$H$800,7,0 )=0,"",VLOOKUP(K112,工作表2!$B$2:$H$800,7,0 )),"")</f>
        <v/>
      </c>
      <c r="V112">
        <f t="shared" si="16"/>
        <v>0</v>
      </c>
      <c r="W112" s="48">
        <f t="shared" si="17"/>
        <v>0</v>
      </c>
      <c r="X112" s="48">
        <f t="shared" si="18"/>
        <v>0</v>
      </c>
      <c r="Y112">
        <f t="shared" si="19"/>
        <v>1</v>
      </c>
    </row>
    <row r="113" spans="1:25" x14ac:dyDescent="0.25">
      <c r="A113" s="53"/>
      <c r="B113" s="53"/>
      <c r="C113" s="53"/>
      <c r="D113" s="53"/>
      <c r="E113" s="53"/>
      <c r="F113" s="53"/>
      <c r="G113" t="str">
        <f t="shared" si="20"/>
        <v/>
      </c>
      <c r="H113" s="48" t="str">
        <f t="shared" si="21"/>
        <v/>
      </c>
      <c r="I113" s="48" t="str">
        <f t="shared" si="22"/>
        <v/>
      </c>
      <c r="J113" s="48" t="str">
        <f t="shared" si="23"/>
        <v/>
      </c>
      <c r="K113" s="49">
        <f t="shared" si="24"/>
        <v>0</v>
      </c>
      <c r="L113" s="47" t="str">
        <f>IFERROR(IF(VLOOKUP(K113,工作表2!$B$2:$H$800,2,0 )=0,"",VLOOKUP(K113,工作表2!$B$2:$H$800,2,0 )),"")</f>
        <v/>
      </c>
      <c r="M113" s="47" t="str">
        <f>IFERROR(IF(VLOOKUP(K113,工作表2!$B$2:$H$800,3,0 )=0,"",VLOOKUP(K113,工作表2!$B$2:$H$800,3,0 )),"")</f>
        <v/>
      </c>
      <c r="N113" s="47" t="str">
        <f>IFERROR(IF(VLOOKUP(K113,工作表2!$B$2:$H$800,4,0 )=0,"",VLOOKUP(K113,工作表2!$B$2:$H$800,4,0 )),"")</f>
        <v/>
      </c>
      <c r="O113" s="47" t="str">
        <f>IFERROR(IF(VLOOKUP(K113,工作表2!$B$2:$H$800,5,0 )=0,"",VLOOKUP(K113,工作表2!$B$2:$H$800,5,0 )),"")</f>
        <v/>
      </c>
      <c r="P113" s="47" t="str">
        <f>IFERROR(IF(VLOOKUP(K113,工作表2!$B$2:$H$800,6,0 )=0,"",VLOOKUP(K113,工作表2!$B$2:$H$800,6,0 )),"")</f>
        <v/>
      </c>
      <c r="Q113" s="47" t="str">
        <f>IFERROR(IF(VLOOKUP(K113,工作表2!$B$2:$H$800,7,0 )=0,"",VLOOKUP(K113,工作表2!$B$2:$H$800,7,0 )),"")</f>
        <v/>
      </c>
      <c r="V113">
        <f t="shared" si="16"/>
        <v>0</v>
      </c>
      <c r="W113" s="48">
        <f t="shared" si="17"/>
        <v>0</v>
      </c>
      <c r="X113" s="48">
        <f t="shared" si="18"/>
        <v>0</v>
      </c>
      <c r="Y113">
        <f t="shared" si="19"/>
        <v>1</v>
      </c>
    </row>
    <row r="114" spans="1:25" x14ac:dyDescent="0.25">
      <c r="A114" s="53"/>
      <c r="B114" s="53"/>
      <c r="C114" s="53"/>
      <c r="D114" s="53"/>
      <c r="E114" s="53"/>
      <c r="F114" s="53"/>
      <c r="G114" t="str">
        <f t="shared" si="20"/>
        <v/>
      </c>
      <c r="H114" s="48" t="str">
        <f t="shared" si="21"/>
        <v/>
      </c>
      <c r="I114" s="48" t="str">
        <f t="shared" si="22"/>
        <v/>
      </c>
      <c r="J114" s="48" t="str">
        <f t="shared" si="23"/>
        <v/>
      </c>
      <c r="K114" s="49">
        <f t="shared" si="24"/>
        <v>0</v>
      </c>
      <c r="L114" s="47" t="str">
        <f>IFERROR(IF(VLOOKUP(K114,工作表2!$B$2:$H$800,2,0 )=0,"",VLOOKUP(K114,工作表2!$B$2:$H$800,2,0 )),"")</f>
        <v/>
      </c>
      <c r="M114" s="47" t="str">
        <f>IFERROR(IF(VLOOKUP(K114,工作表2!$B$2:$H$800,3,0 )=0,"",VLOOKUP(K114,工作表2!$B$2:$H$800,3,0 )),"")</f>
        <v/>
      </c>
      <c r="N114" s="47" t="str">
        <f>IFERROR(IF(VLOOKUP(K114,工作表2!$B$2:$H$800,4,0 )=0,"",VLOOKUP(K114,工作表2!$B$2:$H$800,4,0 )),"")</f>
        <v/>
      </c>
      <c r="O114" s="47" t="str">
        <f>IFERROR(IF(VLOOKUP(K114,工作表2!$B$2:$H$800,5,0 )=0,"",VLOOKUP(K114,工作表2!$B$2:$H$800,5,0 )),"")</f>
        <v/>
      </c>
      <c r="P114" s="47" t="str">
        <f>IFERROR(IF(VLOOKUP(K114,工作表2!$B$2:$H$800,6,0 )=0,"",VLOOKUP(K114,工作表2!$B$2:$H$800,6,0 )),"")</f>
        <v/>
      </c>
      <c r="Q114" s="47" t="str">
        <f>IFERROR(IF(VLOOKUP(K114,工作表2!$B$2:$H$800,7,0 )=0,"",VLOOKUP(K114,工作表2!$B$2:$H$800,7,0 )),"")</f>
        <v/>
      </c>
      <c r="V114">
        <f t="shared" si="16"/>
        <v>0</v>
      </c>
      <c r="W114" s="48">
        <f t="shared" si="17"/>
        <v>0</v>
      </c>
      <c r="X114" s="48">
        <f t="shared" si="18"/>
        <v>0</v>
      </c>
      <c r="Y114">
        <f t="shared" si="19"/>
        <v>1</v>
      </c>
    </row>
    <row r="115" spans="1:25" x14ac:dyDescent="0.25">
      <c r="A115" s="53"/>
      <c r="B115" s="53"/>
      <c r="C115" s="53"/>
      <c r="D115" s="53"/>
      <c r="E115" s="53"/>
      <c r="F115" s="53"/>
      <c r="G115" t="str">
        <f t="shared" si="20"/>
        <v/>
      </c>
      <c r="H115" s="48" t="str">
        <f t="shared" si="21"/>
        <v/>
      </c>
      <c r="I115" s="48" t="str">
        <f t="shared" si="22"/>
        <v/>
      </c>
      <c r="J115" s="48" t="str">
        <f t="shared" si="23"/>
        <v/>
      </c>
      <c r="K115" s="49">
        <f t="shared" si="24"/>
        <v>0</v>
      </c>
      <c r="L115" s="47" t="str">
        <f>IFERROR(IF(VLOOKUP(K115,工作表2!$B$2:$H$800,2,0 )=0,"",VLOOKUP(K115,工作表2!$B$2:$H$800,2,0 )),"")</f>
        <v/>
      </c>
      <c r="M115" s="47" t="str">
        <f>IFERROR(IF(VLOOKUP(K115,工作表2!$B$2:$H$800,3,0 )=0,"",VLOOKUP(K115,工作表2!$B$2:$H$800,3,0 )),"")</f>
        <v/>
      </c>
      <c r="N115" s="47" t="str">
        <f>IFERROR(IF(VLOOKUP(K115,工作表2!$B$2:$H$800,4,0 )=0,"",VLOOKUP(K115,工作表2!$B$2:$H$800,4,0 )),"")</f>
        <v/>
      </c>
      <c r="O115" s="47" t="str">
        <f>IFERROR(IF(VLOOKUP(K115,工作表2!$B$2:$H$800,5,0 )=0,"",VLOOKUP(K115,工作表2!$B$2:$H$800,5,0 )),"")</f>
        <v/>
      </c>
      <c r="P115" s="47" t="str">
        <f>IFERROR(IF(VLOOKUP(K115,工作表2!$B$2:$H$800,6,0 )=0,"",VLOOKUP(K115,工作表2!$B$2:$H$800,6,0 )),"")</f>
        <v/>
      </c>
      <c r="Q115" s="47" t="str">
        <f>IFERROR(IF(VLOOKUP(K115,工作表2!$B$2:$H$800,7,0 )=0,"",VLOOKUP(K115,工作表2!$B$2:$H$800,7,0 )),"")</f>
        <v/>
      </c>
      <c r="V115">
        <f t="shared" si="16"/>
        <v>0</v>
      </c>
      <c r="W115" s="48">
        <f t="shared" si="17"/>
        <v>0</v>
      </c>
      <c r="X115" s="48">
        <f t="shared" si="18"/>
        <v>0</v>
      </c>
      <c r="Y115">
        <f t="shared" si="19"/>
        <v>1</v>
      </c>
    </row>
    <row r="116" spans="1:25" x14ac:dyDescent="0.25">
      <c r="A116" s="53"/>
      <c r="B116" s="53"/>
      <c r="C116" s="53"/>
      <c r="D116" s="53"/>
      <c r="E116" s="53"/>
      <c r="F116" s="53"/>
      <c r="G116" t="str">
        <f t="shared" si="20"/>
        <v/>
      </c>
      <c r="H116" s="48" t="str">
        <f t="shared" si="21"/>
        <v/>
      </c>
      <c r="I116" s="48" t="str">
        <f t="shared" si="22"/>
        <v/>
      </c>
      <c r="J116" s="48" t="str">
        <f t="shared" si="23"/>
        <v/>
      </c>
      <c r="K116" s="49">
        <f t="shared" si="24"/>
        <v>0</v>
      </c>
      <c r="L116" s="47" t="str">
        <f>IFERROR(IF(VLOOKUP(K116,工作表2!$B$2:$H$800,2,0 )=0,"",VLOOKUP(K116,工作表2!$B$2:$H$800,2,0 )),"")</f>
        <v/>
      </c>
      <c r="M116" s="47" t="str">
        <f>IFERROR(IF(VLOOKUP(K116,工作表2!$B$2:$H$800,3,0 )=0,"",VLOOKUP(K116,工作表2!$B$2:$H$800,3,0 )),"")</f>
        <v/>
      </c>
      <c r="N116" s="47" t="str">
        <f>IFERROR(IF(VLOOKUP(K116,工作表2!$B$2:$H$800,4,0 )=0,"",VLOOKUP(K116,工作表2!$B$2:$H$800,4,0 )),"")</f>
        <v/>
      </c>
      <c r="O116" s="47" t="str">
        <f>IFERROR(IF(VLOOKUP(K116,工作表2!$B$2:$H$800,5,0 )=0,"",VLOOKUP(K116,工作表2!$B$2:$H$800,5,0 )),"")</f>
        <v/>
      </c>
      <c r="P116" s="47" t="str">
        <f>IFERROR(IF(VLOOKUP(K116,工作表2!$B$2:$H$800,6,0 )=0,"",VLOOKUP(K116,工作表2!$B$2:$H$800,6,0 )),"")</f>
        <v/>
      </c>
      <c r="Q116" s="47" t="str">
        <f>IFERROR(IF(VLOOKUP(K116,工作表2!$B$2:$H$800,7,0 )=0,"",VLOOKUP(K116,工作表2!$B$2:$H$800,7,0 )),"")</f>
        <v/>
      </c>
      <c r="V116">
        <f t="shared" si="16"/>
        <v>0</v>
      </c>
      <c r="W116" s="48">
        <f t="shared" si="17"/>
        <v>0</v>
      </c>
      <c r="X116" s="48">
        <f t="shared" si="18"/>
        <v>0</v>
      </c>
      <c r="Y116">
        <f t="shared" si="19"/>
        <v>1</v>
      </c>
    </row>
    <row r="117" spans="1:25" x14ac:dyDescent="0.25">
      <c r="A117" s="53"/>
      <c r="B117" s="53"/>
      <c r="C117" s="53"/>
      <c r="D117" s="53"/>
      <c r="E117" s="53"/>
      <c r="F117" s="53"/>
      <c r="G117" t="str">
        <f t="shared" si="20"/>
        <v/>
      </c>
      <c r="H117" s="48" t="str">
        <f t="shared" si="21"/>
        <v/>
      </c>
      <c r="I117" s="48" t="str">
        <f t="shared" si="22"/>
        <v/>
      </c>
      <c r="J117" s="48" t="str">
        <f t="shared" si="23"/>
        <v/>
      </c>
      <c r="K117" s="49">
        <f t="shared" si="24"/>
        <v>0</v>
      </c>
      <c r="L117" s="47" t="str">
        <f>IFERROR(IF(VLOOKUP(K117,工作表2!$B$2:$H$800,2,0 )=0,"",VLOOKUP(K117,工作表2!$B$2:$H$800,2,0 )),"")</f>
        <v/>
      </c>
      <c r="M117" s="47" t="str">
        <f>IFERROR(IF(VLOOKUP(K117,工作表2!$B$2:$H$800,3,0 )=0,"",VLOOKUP(K117,工作表2!$B$2:$H$800,3,0 )),"")</f>
        <v/>
      </c>
      <c r="N117" s="47" t="str">
        <f>IFERROR(IF(VLOOKUP(K117,工作表2!$B$2:$H$800,4,0 )=0,"",VLOOKUP(K117,工作表2!$B$2:$H$800,4,0 )),"")</f>
        <v/>
      </c>
      <c r="O117" s="47" t="str">
        <f>IFERROR(IF(VLOOKUP(K117,工作表2!$B$2:$H$800,5,0 )=0,"",VLOOKUP(K117,工作表2!$B$2:$H$800,5,0 )),"")</f>
        <v/>
      </c>
      <c r="P117" s="47" t="str">
        <f>IFERROR(IF(VLOOKUP(K117,工作表2!$B$2:$H$800,6,0 )=0,"",VLOOKUP(K117,工作表2!$B$2:$H$800,6,0 )),"")</f>
        <v/>
      </c>
      <c r="Q117" s="47" t="str">
        <f>IFERROR(IF(VLOOKUP(K117,工作表2!$B$2:$H$800,7,0 )=0,"",VLOOKUP(K117,工作表2!$B$2:$H$800,7,0 )),"")</f>
        <v/>
      </c>
      <c r="V117">
        <f t="shared" si="16"/>
        <v>0</v>
      </c>
      <c r="W117" s="48">
        <f t="shared" si="17"/>
        <v>0</v>
      </c>
      <c r="X117" s="48">
        <f t="shared" si="18"/>
        <v>0</v>
      </c>
      <c r="Y117">
        <f t="shared" si="19"/>
        <v>1</v>
      </c>
    </row>
    <row r="118" spans="1:25" x14ac:dyDescent="0.25">
      <c r="A118" s="53"/>
      <c r="B118" s="53"/>
      <c r="C118" s="53"/>
      <c r="D118" s="53"/>
      <c r="E118" s="53"/>
      <c r="F118" s="53"/>
      <c r="G118" t="str">
        <f t="shared" si="20"/>
        <v/>
      </c>
      <c r="H118" s="48" t="str">
        <f t="shared" si="21"/>
        <v/>
      </c>
      <c r="I118" s="48" t="str">
        <f t="shared" si="22"/>
        <v/>
      </c>
      <c r="J118" s="48" t="str">
        <f t="shared" si="23"/>
        <v/>
      </c>
      <c r="K118" s="49">
        <f t="shared" si="24"/>
        <v>0</v>
      </c>
      <c r="L118" s="47" t="str">
        <f>IFERROR(IF(VLOOKUP(K118,工作表2!$B$2:$H$800,2,0 )=0,"",VLOOKUP(K118,工作表2!$B$2:$H$800,2,0 )),"")</f>
        <v/>
      </c>
      <c r="M118" s="47" t="str">
        <f>IFERROR(IF(VLOOKUP(K118,工作表2!$B$2:$H$800,3,0 )=0,"",VLOOKUP(K118,工作表2!$B$2:$H$800,3,0 )),"")</f>
        <v/>
      </c>
      <c r="N118" s="47" t="str">
        <f>IFERROR(IF(VLOOKUP(K118,工作表2!$B$2:$H$800,4,0 )=0,"",VLOOKUP(K118,工作表2!$B$2:$H$800,4,0 )),"")</f>
        <v/>
      </c>
      <c r="O118" s="47" t="str">
        <f>IFERROR(IF(VLOOKUP(K118,工作表2!$B$2:$H$800,5,0 )=0,"",VLOOKUP(K118,工作表2!$B$2:$H$800,5,0 )),"")</f>
        <v/>
      </c>
      <c r="P118" s="47" t="str">
        <f>IFERROR(IF(VLOOKUP(K118,工作表2!$B$2:$H$800,6,0 )=0,"",VLOOKUP(K118,工作表2!$B$2:$H$800,6,0 )),"")</f>
        <v/>
      </c>
      <c r="Q118" s="47" t="str">
        <f>IFERROR(IF(VLOOKUP(K118,工作表2!$B$2:$H$800,7,0 )=0,"",VLOOKUP(K118,工作表2!$B$2:$H$800,7,0 )),"")</f>
        <v/>
      </c>
      <c r="V118">
        <f t="shared" si="16"/>
        <v>0</v>
      </c>
      <c r="W118" s="48">
        <f t="shared" si="17"/>
        <v>0</v>
      </c>
      <c r="X118" s="48">
        <f t="shared" si="18"/>
        <v>0</v>
      </c>
      <c r="Y118">
        <f t="shared" si="19"/>
        <v>1</v>
      </c>
    </row>
    <row r="119" spans="1:25" x14ac:dyDescent="0.25">
      <c r="A119" s="53"/>
      <c r="B119" s="53"/>
      <c r="C119" s="53"/>
      <c r="D119" s="53"/>
      <c r="E119" s="53"/>
      <c r="F119" s="53"/>
      <c r="G119" t="str">
        <f t="shared" si="20"/>
        <v/>
      </c>
      <c r="H119" s="48" t="str">
        <f t="shared" si="21"/>
        <v/>
      </c>
      <c r="I119" s="48" t="str">
        <f t="shared" si="22"/>
        <v/>
      </c>
      <c r="J119" s="48" t="str">
        <f t="shared" si="23"/>
        <v/>
      </c>
      <c r="K119" s="49">
        <f t="shared" si="24"/>
        <v>0</v>
      </c>
      <c r="L119" s="47" t="str">
        <f>IFERROR(IF(VLOOKUP(K119,工作表2!$B$2:$H$800,2,0 )=0,"",VLOOKUP(K119,工作表2!$B$2:$H$800,2,0 )),"")</f>
        <v/>
      </c>
      <c r="M119" s="47" t="str">
        <f>IFERROR(IF(VLOOKUP(K119,工作表2!$B$2:$H$800,3,0 )=0,"",VLOOKUP(K119,工作表2!$B$2:$H$800,3,0 )),"")</f>
        <v/>
      </c>
      <c r="N119" s="47" t="str">
        <f>IFERROR(IF(VLOOKUP(K119,工作表2!$B$2:$H$800,4,0 )=0,"",VLOOKUP(K119,工作表2!$B$2:$H$800,4,0 )),"")</f>
        <v/>
      </c>
      <c r="O119" s="47" t="str">
        <f>IFERROR(IF(VLOOKUP(K119,工作表2!$B$2:$H$800,5,0 )=0,"",VLOOKUP(K119,工作表2!$B$2:$H$800,5,0 )),"")</f>
        <v/>
      </c>
      <c r="P119" s="47" t="str">
        <f>IFERROR(IF(VLOOKUP(K119,工作表2!$B$2:$H$800,6,0 )=0,"",VLOOKUP(K119,工作表2!$B$2:$H$800,6,0 )),"")</f>
        <v/>
      </c>
      <c r="Q119" s="47" t="str">
        <f>IFERROR(IF(VLOOKUP(K119,工作表2!$B$2:$H$800,7,0 )=0,"",VLOOKUP(K119,工作表2!$B$2:$H$800,7,0 )),"")</f>
        <v/>
      </c>
      <c r="V119">
        <f t="shared" si="16"/>
        <v>0</v>
      </c>
      <c r="W119" s="48">
        <f t="shared" si="17"/>
        <v>0</v>
      </c>
      <c r="X119" s="48">
        <f t="shared" si="18"/>
        <v>0</v>
      </c>
      <c r="Y119">
        <f t="shared" si="19"/>
        <v>1</v>
      </c>
    </row>
    <row r="120" spans="1:25" x14ac:dyDescent="0.25">
      <c r="A120" s="53"/>
      <c r="B120" s="53"/>
      <c r="C120" s="53"/>
      <c r="D120" s="53"/>
      <c r="E120" s="53"/>
      <c r="F120" s="53"/>
      <c r="G120" t="str">
        <f t="shared" si="20"/>
        <v/>
      </c>
      <c r="H120" s="48" t="str">
        <f t="shared" si="21"/>
        <v/>
      </c>
      <c r="I120" s="48" t="str">
        <f t="shared" si="22"/>
        <v/>
      </c>
      <c r="J120" s="48" t="str">
        <f t="shared" si="23"/>
        <v/>
      </c>
      <c r="K120" s="49">
        <f t="shared" si="24"/>
        <v>0</v>
      </c>
      <c r="L120" s="47" t="str">
        <f>IFERROR(IF(VLOOKUP(K120,工作表2!$B$2:$H$800,2,0 )=0,"",VLOOKUP(K120,工作表2!$B$2:$H$800,2,0 )),"")</f>
        <v/>
      </c>
      <c r="M120" s="47" t="str">
        <f>IFERROR(IF(VLOOKUP(K120,工作表2!$B$2:$H$800,3,0 )=0,"",VLOOKUP(K120,工作表2!$B$2:$H$800,3,0 )),"")</f>
        <v/>
      </c>
      <c r="N120" s="47" t="str">
        <f>IFERROR(IF(VLOOKUP(K120,工作表2!$B$2:$H$800,4,0 )=0,"",VLOOKUP(K120,工作表2!$B$2:$H$800,4,0 )),"")</f>
        <v/>
      </c>
      <c r="O120" s="47" t="str">
        <f>IFERROR(IF(VLOOKUP(K120,工作表2!$B$2:$H$800,5,0 )=0,"",VLOOKUP(K120,工作表2!$B$2:$H$800,5,0 )),"")</f>
        <v/>
      </c>
      <c r="P120" s="47" t="str">
        <f>IFERROR(IF(VLOOKUP(K120,工作表2!$B$2:$H$800,6,0 )=0,"",VLOOKUP(K120,工作表2!$B$2:$H$800,6,0 )),"")</f>
        <v/>
      </c>
      <c r="Q120" s="47" t="str">
        <f>IFERROR(IF(VLOOKUP(K120,工作表2!$B$2:$H$800,7,0 )=0,"",VLOOKUP(K120,工作表2!$B$2:$H$800,7,0 )),"")</f>
        <v/>
      </c>
      <c r="V120">
        <f t="shared" si="16"/>
        <v>0</v>
      </c>
      <c r="W120" s="48">
        <f t="shared" si="17"/>
        <v>0</v>
      </c>
      <c r="X120" s="48">
        <f t="shared" si="18"/>
        <v>0</v>
      </c>
      <c r="Y120">
        <f t="shared" si="19"/>
        <v>1</v>
      </c>
    </row>
    <row r="121" spans="1:25" x14ac:dyDescent="0.25">
      <c r="A121" s="53"/>
      <c r="B121" s="53"/>
      <c r="C121" s="53"/>
      <c r="D121" s="53"/>
      <c r="E121" s="53"/>
      <c r="F121" s="53"/>
      <c r="G121" t="str">
        <f t="shared" si="20"/>
        <v/>
      </c>
      <c r="H121" s="48" t="str">
        <f t="shared" si="21"/>
        <v/>
      </c>
      <c r="I121" s="48" t="str">
        <f t="shared" si="22"/>
        <v/>
      </c>
      <c r="J121" s="48" t="str">
        <f t="shared" si="23"/>
        <v/>
      </c>
      <c r="K121" s="49">
        <f t="shared" si="24"/>
        <v>0</v>
      </c>
      <c r="L121" s="47" t="str">
        <f>IFERROR(IF(VLOOKUP(K121,工作表2!$B$2:$H$800,2,0 )=0,"",VLOOKUP(K121,工作表2!$B$2:$H$800,2,0 )),"")</f>
        <v/>
      </c>
      <c r="M121" s="47" t="str">
        <f>IFERROR(IF(VLOOKUP(K121,工作表2!$B$2:$H$800,3,0 )=0,"",VLOOKUP(K121,工作表2!$B$2:$H$800,3,0 )),"")</f>
        <v/>
      </c>
      <c r="N121" s="47" t="str">
        <f>IFERROR(IF(VLOOKUP(K121,工作表2!$B$2:$H$800,4,0 )=0,"",VLOOKUP(K121,工作表2!$B$2:$H$800,4,0 )),"")</f>
        <v/>
      </c>
      <c r="O121" s="47" t="str">
        <f>IFERROR(IF(VLOOKUP(K121,工作表2!$B$2:$H$800,5,0 )=0,"",VLOOKUP(K121,工作表2!$B$2:$H$800,5,0 )),"")</f>
        <v/>
      </c>
      <c r="P121" s="47" t="str">
        <f>IFERROR(IF(VLOOKUP(K121,工作表2!$B$2:$H$800,6,0 )=0,"",VLOOKUP(K121,工作表2!$B$2:$H$800,6,0 )),"")</f>
        <v/>
      </c>
      <c r="Q121" s="47" t="str">
        <f>IFERROR(IF(VLOOKUP(K121,工作表2!$B$2:$H$800,7,0 )=0,"",VLOOKUP(K121,工作表2!$B$2:$H$800,7,0 )),"")</f>
        <v/>
      </c>
      <c r="V121">
        <f t="shared" si="16"/>
        <v>0</v>
      </c>
      <c r="W121" s="48">
        <f t="shared" si="17"/>
        <v>0</v>
      </c>
      <c r="X121" s="48">
        <f t="shared" si="18"/>
        <v>0</v>
      </c>
      <c r="Y121">
        <f t="shared" si="19"/>
        <v>1</v>
      </c>
    </row>
    <row r="122" spans="1:25" x14ac:dyDescent="0.25">
      <c r="A122" s="53"/>
      <c r="B122" s="53"/>
      <c r="C122" s="53"/>
      <c r="D122" s="53"/>
      <c r="E122" s="53"/>
      <c r="F122" s="53"/>
      <c r="G122" t="str">
        <f t="shared" si="20"/>
        <v/>
      </c>
      <c r="H122" s="48" t="str">
        <f t="shared" si="21"/>
        <v/>
      </c>
      <c r="I122" s="48" t="str">
        <f t="shared" si="22"/>
        <v/>
      </c>
      <c r="J122" s="48" t="str">
        <f t="shared" si="23"/>
        <v/>
      </c>
      <c r="K122" s="49">
        <f t="shared" si="24"/>
        <v>0</v>
      </c>
      <c r="L122" s="47" t="str">
        <f>IFERROR(IF(VLOOKUP(K122,工作表2!$B$2:$H$800,2,0 )=0,"",VLOOKUP(K122,工作表2!$B$2:$H$800,2,0 )),"")</f>
        <v/>
      </c>
      <c r="M122" s="47" t="str">
        <f>IFERROR(IF(VLOOKUP(K122,工作表2!$B$2:$H$800,3,0 )=0,"",VLOOKUP(K122,工作表2!$B$2:$H$800,3,0 )),"")</f>
        <v/>
      </c>
      <c r="N122" s="47" t="str">
        <f>IFERROR(IF(VLOOKUP(K122,工作表2!$B$2:$H$800,4,0 )=0,"",VLOOKUP(K122,工作表2!$B$2:$H$800,4,0 )),"")</f>
        <v/>
      </c>
      <c r="O122" s="47" t="str">
        <f>IFERROR(IF(VLOOKUP(K122,工作表2!$B$2:$H$800,5,0 )=0,"",VLOOKUP(K122,工作表2!$B$2:$H$800,5,0 )),"")</f>
        <v/>
      </c>
      <c r="P122" s="47" t="str">
        <f>IFERROR(IF(VLOOKUP(K122,工作表2!$B$2:$H$800,6,0 )=0,"",VLOOKUP(K122,工作表2!$B$2:$H$800,6,0 )),"")</f>
        <v/>
      </c>
      <c r="Q122" s="47" t="str">
        <f>IFERROR(IF(VLOOKUP(K122,工作表2!$B$2:$H$800,7,0 )=0,"",VLOOKUP(K122,工作表2!$B$2:$H$800,7,0 )),"")</f>
        <v/>
      </c>
      <c r="V122">
        <f t="shared" si="16"/>
        <v>0</v>
      </c>
      <c r="W122" s="48">
        <f t="shared" si="17"/>
        <v>0</v>
      </c>
      <c r="X122" s="48">
        <f t="shared" si="18"/>
        <v>0</v>
      </c>
      <c r="Y122">
        <f t="shared" si="19"/>
        <v>1</v>
      </c>
    </row>
    <row r="123" spans="1:25" x14ac:dyDescent="0.25">
      <c r="A123" s="53"/>
      <c r="B123" s="53"/>
      <c r="C123" s="53"/>
      <c r="D123" s="53"/>
      <c r="E123" s="53"/>
      <c r="F123" s="53"/>
      <c r="G123" t="str">
        <f t="shared" si="20"/>
        <v/>
      </c>
      <c r="H123" s="48" t="str">
        <f t="shared" si="21"/>
        <v/>
      </c>
      <c r="I123" s="48" t="str">
        <f t="shared" si="22"/>
        <v/>
      </c>
      <c r="J123" s="48" t="str">
        <f t="shared" si="23"/>
        <v/>
      </c>
      <c r="K123" s="49">
        <f t="shared" si="24"/>
        <v>0</v>
      </c>
      <c r="L123" s="47" t="str">
        <f>IFERROR(IF(VLOOKUP(K123,工作表2!$B$2:$H$800,2,0 )=0,"",VLOOKUP(K123,工作表2!$B$2:$H$800,2,0 )),"")</f>
        <v/>
      </c>
      <c r="M123" s="47" t="str">
        <f>IFERROR(IF(VLOOKUP(K123,工作表2!$B$2:$H$800,3,0 )=0,"",VLOOKUP(K123,工作表2!$B$2:$H$800,3,0 )),"")</f>
        <v/>
      </c>
      <c r="N123" s="47" t="str">
        <f>IFERROR(IF(VLOOKUP(K123,工作表2!$B$2:$H$800,4,0 )=0,"",VLOOKUP(K123,工作表2!$B$2:$H$800,4,0 )),"")</f>
        <v/>
      </c>
      <c r="O123" s="47" t="str">
        <f>IFERROR(IF(VLOOKUP(K123,工作表2!$B$2:$H$800,5,0 )=0,"",VLOOKUP(K123,工作表2!$B$2:$H$800,5,0 )),"")</f>
        <v/>
      </c>
      <c r="P123" s="47" t="str">
        <f>IFERROR(IF(VLOOKUP(K123,工作表2!$B$2:$H$800,6,0 )=0,"",VLOOKUP(K123,工作表2!$B$2:$H$800,6,0 )),"")</f>
        <v/>
      </c>
      <c r="Q123" s="47" t="str">
        <f>IFERROR(IF(VLOOKUP(K123,工作表2!$B$2:$H$800,7,0 )=0,"",VLOOKUP(K123,工作表2!$B$2:$H$800,7,0 )),"")</f>
        <v/>
      </c>
      <c r="V123">
        <f t="shared" si="16"/>
        <v>0</v>
      </c>
      <c r="W123" s="48">
        <f t="shared" si="17"/>
        <v>0</v>
      </c>
      <c r="X123" s="48">
        <f t="shared" si="18"/>
        <v>0</v>
      </c>
      <c r="Y123">
        <f t="shared" si="19"/>
        <v>1</v>
      </c>
    </row>
    <row r="124" spans="1:25" x14ac:dyDescent="0.25">
      <c r="A124" s="53"/>
      <c r="B124" s="53"/>
      <c r="C124" s="53"/>
      <c r="D124" s="53"/>
      <c r="E124" s="53"/>
      <c r="F124" s="53"/>
      <c r="G124" t="str">
        <f t="shared" si="20"/>
        <v/>
      </c>
      <c r="H124" s="48" t="str">
        <f t="shared" si="21"/>
        <v/>
      </c>
      <c r="I124" s="48" t="str">
        <f t="shared" si="22"/>
        <v/>
      </c>
      <c r="J124" s="48" t="str">
        <f t="shared" si="23"/>
        <v/>
      </c>
      <c r="K124" s="49">
        <f t="shared" si="24"/>
        <v>0</v>
      </c>
      <c r="L124" s="47" t="str">
        <f>IFERROR(IF(VLOOKUP(K124,工作表2!$B$2:$H$800,2,0 )=0,"",VLOOKUP(K124,工作表2!$B$2:$H$800,2,0 )),"")</f>
        <v/>
      </c>
      <c r="M124" s="47" t="str">
        <f>IFERROR(IF(VLOOKUP(K124,工作表2!$B$2:$H$800,3,0 )=0,"",VLOOKUP(K124,工作表2!$B$2:$H$800,3,0 )),"")</f>
        <v/>
      </c>
      <c r="N124" s="47" t="str">
        <f>IFERROR(IF(VLOOKUP(K124,工作表2!$B$2:$H$800,4,0 )=0,"",VLOOKUP(K124,工作表2!$B$2:$H$800,4,0 )),"")</f>
        <v/>
      </c>
      <c r="O124" s="47" t="str">
        <f>IFERROR(IF(VLOOKUP(K124,工作表2!$B$2:$H$800,5,0 )=0,"",VLOOKUP(K124,工作表2!$B$2:$H$800,5,0 )),"")</f>
        <v/>
      </c>
      <c r="P124" s="47" t="str">
        <f>IFERROR(IF(VLOOKUP(K124,工作表2!$B$2:$H$800,6,0 )=0,"",VLOOKUP(K124,工作表2!$B$2:$H$800,6,0 )),"")</f>
        <v/>
      </c>
      <c r="Q124" s="47" t="str">
        <f>IFERROR(IF(VLOOKUP(K124,工作表2!$B$2:$H$800,7,0 )=0,"",VLOOKUP(K124,工作表2!$B$2:$H$800,7,0 )),"")</f>
        <v/>
      </c>
      <c r="V124">
        <f t="shared" si="16"/>
        <v>0</v>
      </c>
      <c r="W124" s="48">
        <f t="shared" si="17"/>
        <v>0</v>
      </c>
      <c r="X124" s="48">
        <f t="shared" si="18"/>
        <v>0</v>
      </c>
      <c r="Y124">
        <f t="shared" si="19"/>
        <v>1</v>
      </c>
    </row>
    <row r="125" spans="1:25" x14ac:dyDescent="0.25">
      <c r="A125" s="53"/>
      <c r="B125" s="53"/>
      <c r="C125" s="53"/>
      <c r="D125" s="53"/>
      <c r="E125" s="53"/>
      <c r="F125" s="53"/>
      <c r="G125" t="str">
        <f t="shared" si="20"/>
        <v/>
      </c>
      <c r="H125" s="48" t="str">
        <f t="shared" si="21"/>
        <v/>
      </c>
      <c r="I125" s="48" t="str">
        <f t="shared" si="22"/>
        <v/>
      </c>
      <c r="J125" s="48" t="str">
        <f t="shared" si="23"/>
        <v/>
      </c>
      <c r="K125" s="49">
        <f t="shared" si="24"/>
        <v>0</v>
      </c>
      <c r="L125" s="47" t="str">
        <f>IFERROR(IF(VLOOKUP(K125,工作表2!$B$2:$H$800,2,0 )=0,"",VLOOKUP(K125,工作表2!$B$2:$H$800,2,0 )),"")</f>
        <v/>
      </c>
      <c r="M125" s="47" t="str">
        <f>IFERROR(IF(VLOOKUP(K125,工作表2!$B$2:$H$800,3,0 )=0,"",VLOOKUP(K125,工作表2!$B$2:$H$800,3,0 )),"")</f>
        <v/>
      </c>
      <c r="N125" s="47" t="str">
        <f>IFERROR(IF(VLOOKUP(K125,工作表2!$B$2:$H$800,4,0 )=0,"",VLOOKUP(K125,工作表2!$B$2:$H$800,4,0 )),"")</f>
        <v/>
      </c>
      <c r="O125" s="47" t="str">
        <f>IFERROR(IF(VLOOKUP(K125,工作表2!$B$2:$H$800,5,0 )=0,"",VLOOKUP(K125,工作表2!$B$2:$H$800,5,0 )),"")</f>
        <v/>
      </c>
      <c r="P125" s="47" t="str">
        <f>IFERROR(IF(VLOOKUP(K125,工作表2!$B$2:$H$800,6,0 )=0,"",VLOOKUP(K125,工作表2!$B$2:$H$800,6,0 )),"")</f>
        <v/>
      </c>
      <c r="Q125" s="47" t="str">
        <f>IFERROR(IF(VLOOKUP(K125,工作表2!$B$2:$H$800,7,0 )=0,"",VLOOKUP(K125,工作表2!$B$2:$H$800,7,0 )),"")</f>
        <v/>
      </c>
      <c r="V125">
        <f t="shared" si="16"/>
        <v>0</v>
      </c>
      <c r="W125" s="48">
        <f t="shared" si="17"/>
        <v>0</v>
      </c>
      <c r="X125" s="48">
        <f t="shared" si="18"/>
        <v>0</v>
      </c>
      <c r="Y125">
        <f t="shared" si="19"/>
        <v>1</v>
      </c>
    </row>
    <row r="126" spans="1:25" x14ac:dyDescent="0.25">
      <c r="A126" s="53"/>
      <c r="B126" s="53"/>
      <c r="C126" s="53"/>
      <c r="D126" s="53"/>
      <c r="E126" s="53"/>
      <c r="F126" s="53"/>
      <c r="G126" t="str">
        <f t="shared" si="20"/>
        <v/>
      </c>
      <c r="H126" s="48" t="str">
        <f t="shared" si="21"/>
        <v/>
      </c>
      <c r="I126" s="48" t="str">
        <f t="shared" si="22"/>
        <v/>
      </c>
      <c r="J126" s="48" t="str">
        <f t="shared" si="23"/>
        <v/>
      </c>
      <c r="K126" s="49">
        <f t="shared" si="24"/>
        <v>0</v>
      </c>
      <c r="L126" s="47" t="str">
        <f>IFERROR(IF(VLOOKUP(K126,工作表2!$B$2:$H$800,2,0 )=0,"",VLOOKUP(K126,工作表2!$B$2:$H$800,2,0 )),"")</f>
        <v/>
      </c>
      <c r="M126" s="47" t="str">
        <f>IFERROR(IF(VLOOKUP(K126,工作表2!$B$2:$H$800,3,0 )=0,"",VLOOKUP(K126,工作表2!$B$2:$H$800,3,0 )),"")</f>
        <v/>
      </c>
      <c r="N126" s="47" t="str">
        <f>IFERROR(IF(VLOOKUP(K126,工作表2!$B$2:$H$800,4,0 )=0,"",VLOOKUP(K126,工作表2!$B$2:$H$800,4,0 )),"")</f>
        <v/>
      </c>
      <c r="O126" s="47" t="str">
        <f>IFERROR(IF(VLOOKUP(K126,工作表2!$B$2:$H$800,5,0 )=0,"",VLOOKUP(K126,工作表2!$B$2:$H$800,5,0 )),"")</f>
        <v/>
      </c>
      <c r="P126" s="47" t="str">
        <f>IFERROR(IF(VLOOKUP(K126,工作表2!$B$2:$H$800,6,0 )=0,"",VLOOKUP(K126,工作表2!$B$2:$H$800,6,0 )),"")</f>
        <v/>
      </c>
      <c r="Q126" s="47" t="str">
        <f>IFERROR(IF(VLOOKUP(K126,工作表2!$B$2:$H$800,7,0 )=0,"",VLOOKUP(K126,工作表2!$B$2:$H$800,7,0 )),"")</f>
        <v/>
      </c>
      <c r="V126">
        <f t="shared" si="16"/>
        <v>0</v>
      </c>
      <c r="W126" s="48">
        <f t="shared" si="17"/>
        <v>0</v>
      </c>
      <c r="X126" s="48">
        <f t="shared" si="18"/>
        <v>0</v>
      </c>
      <c r="Y126">
        <f t="shared" si="19"/>
        <v>1</v>
      </c>
    </row>
    <row r="127" spans="1:25" x14ac:dyDescent="0.25">
      <c r="A127" s="53"/>
      <c r="B127" s="53"/>
      <c r="C127" s="53"/>
      <c r="D127" s="53"/>
      <c r="E127" s="53"/>
      <c r="F127" s="53"/>
      <c r="G127" t="str">
        <f t="shared" si="20"/>
        <v/>
      </c>
      <c r="H127" s="48" t="str">
        <f t="shared" si="21"/>
        <v/>
      </c>
      <c r="I127" s="48" t="str">
        <f t="shared" si="22"/>
        <v/>
      </c>
      <c r="J127" s="48" t="str">
        <f t="shared" si="23"/>
        <v/>
      </c>
      <c r="K127" s="49">
        <f t="shared" si="24"/>
        <v>0</v>
      </c>
      <c r="L127" s="47" t="str">
        <f>IFERROR(IF(VLOOKUP(K127,工作表2!$B$2:$H$800,2,0 )=0,"",VLOOKUP(K127,工作表2!$B$2:$H$800,2,0 )),"")</f>
        <v/>
      </c>
      <c r="M127" s="47" t="str">
        <f>IFERROR(IF(VLOOKUP(K127,工作表2!$B$2:$H$800,3,0 )=0,"",VLOOKUP(K127,工作表2!$B$2:$H$800,3,0 )),"")</f>
        <v/>
      </c>
      <c r="N127" s="47" t="str">
        <f>IFERROR(IF(VLOOKUP(K127,工作表2!$B$2:$H$800,4,0 )=0,"",VLOOKUP(K127,工作表2!$B$2:$H$800,4,0 )),"")</f>
        <v/>
      </c>
      <c r="O127" s="47" t="str">
        <f>IFERROR(IF(VLOOKUP(K127,工作表2!$B$2:$H$800,5,0 )=0,"",VLOOKUP(K127,工作表2!$B$2:$H$800,5,0 )),"")</f>
        <v/>
      </c>
      <c r="P127" s="47" t="str">
        <f>IFERROR(IF(VLOOKUP(K127,工作表2!$B$2:$H$800,6,0 )=0,"",VLOOKUP(K127,工作表2!$B$2:$H$800,6,0 )),"")</f>
        <v/>
      </c>
      <c r="Q127" s="47" t="str">
        <f>IFERROR(IF(VLOOKUP(K127,工作表2!$B$2:$H$800,7,0 )=0,"",VLOOKUP(K127,工作表2!$B$2:$H$800,7,0 )),"")</f>
        <v/>
      </c>
      <c r="V127">
        <f t="shared" si="16"/>
        <v>0</v>
      </c>
      <c r="W127" s="48">
        <f t="shared" si="17"/>
        <v>0</v>
      </c>
      <c r="X127" s="48">
        <f t="shared" si="18"/>
        <v>0</v>
      </c>
      <c r="Y127">
        <f t="shared" si="19"/>
        <v>1</v>
      </c>
    </row>
    <row r="128" spans="1:25" x14ac:dyDescent="0.25">
      <c r="A128" s="53"/>
      <c r="B128" s="53"/>
      <c r="C128" s="53"/>
      <c r="D128" s="53"/>
      <c r="E128" s="53"/>
      <c r="F128" s="53"/>
      <c r="G128" t="str">
        <f t="shared" si="20"/>
        <v/>
      </c>
      <c r="H128" s="48" t="str">
        <f t="shared" si="21"/>
        <v/>
      </c>
      <c r="I128" s="48" t="str">
        <f t="shared" si="22"/>
        <v/>
      </c>
      <c r="J128" s="48" t="str">
        <f t="shared" si="23"/>
        <v/>
      </c>
      <c r="K128" s="49">
        <f t="shared" si="24"/>
        <v>0</v>
      </c>
      <c r="L128" s="47" t="str">
        <f>IFERROR(IF(VLOOKUP(K128,工作表2!$B$2:$H$800,2,0 )=0,"",VLOOKUP(K128,工作表2!$B$2:$H$800,2,0 )),"")</f>
        <v/>
      </c>
      <c r="M128" s="47" t="str">
        <f>IFERROR(IF(VLOOKUP(K128,工作表2!$B$2:$H$800,3,0 )=0,"",VLOOKUP(K128,工作表2!$B$2:$H$800,3,0 )),"")</f>
        <v/>
      </c>
      <c r="N128" s="47" t="str">
        <f>IFERROR(IF(VLOOKUP(K128,工作表2!$B$2:$H$800,4,0 )=0,"",VLOOKUP(K128,工作表2!$B$2:$H$800,4,0 )),"")</f>
        <v/>
      </c>
      <c r="O128" s="47" t="str">
        <f>IFERROR(IF(VLOOKUP(K128,工作表2!$B$2:$H$800,5,0 )=0,"",VLOOKUP(K128,工作表2!$B$2:$H$800,5,0 )),"")</f>
        <v/>
      </c>
      <c r="P128" s="47" t="str">
        <f>IFERROR(IF(VLOOKUP(K128,工作表2!$B$2:$H$800,6,0 )=0,"",VLOOKUP(K128,工作表2!$B$2:$H$800,6,0 )),"")</f>
        <v/>
      </c>
      <c r="Q128" s="47" t="str">
        <f>IFERROR(IF(VLOOKUP(K128,工作表2!$B$2:$H$800,7,0 )=0,"",VLOOKUP(K128,工作表2!$B$2:$H$800,7,0 )),"")</f>
        <v/>
      </c>
      <c r="V128">
        <f t="shared" si="16"/>
        <v>0</v>
      </c>
      <c r="W128" s="48">
        <f t="shared" si="17"/>
        <v>0</v>
      </c>
      <c r="X128" s="48">
        <f t="shared" si="18"/>
        <v>0</v>
      </c>
      <c r="Y128">
        <f t="shared" si="19"/>
        <v>1</v>
      </c>
    </row>
    <row r="129" spans="1:25" x14ac:dyDescent="0.25">
      <c r="A129" s="53"/>
      <c r="B129" s="53"/>
      <c r="C129" s="53"/>
      <c r="D129" s="53"/>
      <c r="E129" s="53"/>
      <c r="F129" s="53"/>
      <c r="G129" t="str">
        <f t="shared" si="20"/>
        <v/>
      </c>
      <c r="H129" s="48" t="str">
        <f t="shared" si="21"/>
        <v/>
      </c>
      <c r="I129" s="48" t="str">
        <f t="shared" si="22"/>
        <v/>
      </c>
      <c r="J129" s="48" t="str">
        <f t="shared" si="23"/>
        <v/>
      </c>
      <c r="K129" s="49">
        <f t="shared" si="24"/>
        <v>0</v>
      </c>
      <c r="L129" s="47" t="str">
        <f>IFERROR(IF(VLOOKUP(K129,工作表2!$B$2:$H$800,2,0 )=0,"",VLOOKUP(K129,工作表2!$B$2:$H$800,2,0 )),"")</f>
        <v/>
      </c>
      <c r="M129" s="47" t="str">
        <f>IFERROR(IF(VLOOKUP(K129,工作表2!$B$2:$H$800,3,0 )=0,"",VLOOKUP(K129,工作表2!$B$2:$H$800,3,0 )),"")</f>
        <v/>
      </c>
      <c r="N129" s="47" t="str">
        <f>IFERROR(IF(VLOOKUP(K129,工作表2!$B$2:$H$800,4,0 )=0,"",VLOOKUP(K129,工作表2!$B$2:$H$800,4,0 )),"")</f>
        <v/>
      </c>
      <c r="O129" s="47" t="str">
        <f>IFERROR(IF(VLOOKUP(K129,工作表2!$B$2:$H$800,5,0 )=0,"",VLOOKUP(K129,工作表2!$B$2:$H$800,5,0 )),"")</f>
        <v/>
      </c>
      <c r="P129" s="47" t="str">
        <f>IFERROR(IF(VLOOKUP(K129,工作表2!$B$2:$H$800,6,0 )=0,"",VLOOKUP(K129,工作表2!$B$2:$H$800,6,0 )),"")</f>
        <v/>
      </c>
      <c r="Q129" s="47" t="str">
        <f>IFERROR(IF(VLOOKUP(K129,工作表2!$B$2:$H$800,7,0 )=0,"",VLOOKUP(K129,工作表2!$B$2:$H$800,7,0 )),"")</f>
        <v/>
      </c>
      <c r="V129">
        <f t="shared" si="16"/>
        <v>0</v>
      </c>
      <c r="W129" s="48">
        <f t="shared" si="17"/>
        <v>0</v>
      </c>
      <c r="X129" s="48">
        <f t="shared" si="18"/>
        <v>0</v>
      </c>
      <c r="Y129">
        <f t="shared" si="19"/>
        <v>1</v>
      </c>
    </row>
    <row r="130" spans="1:25" x14ac:dyDescent="0.25">
      <c r="A130" s="53"/>
      <c r="B130" s="53"/>
      <c r="C130" s="53"/>
      <c r="D130" s="53"/>
      <c r="E130" s="53"/>
      <c r="F130" s="53"/>
      <c r="G130" t="str">
        <f t="shared" si="20"/>
        <v/>
      </c>
      <c r="H130" s="48" t="str">
        <f t="shared" si="21"/>
        <v/>
      </c>
      <c r="I130" s="48" t="str">
        <f t="shared" si="22"/>
        <v/>
      </c>
      <c r="J130" s="48" t="str">
        <f t="shared" si="23"/>
        <v/>
      </c>
      <c r="K130" s="49">
        <f t="shared" si="24"/>
        <v>0</v>
      </c>
      <c r="L130" s="47" t="str">
        <f>IFERROR(IF(VLOOKUP(K130,工作表2!$B$2:$H$800,2,0 )=0,"",VLOOKUP(K130,工作表2!$B$2:$H$800,2,0 )),"")</f>
        <v/>
      </c>
      <c r="M130" s="47" t="str">
        <f>IFERROR(IF(VLOOKUP(K130,工作表2!$B$2:$H$800,3,0 )=0,"",VLOOKUP(K130,工作表2!$B$2:$H$800,3,0 )),"")</f>
        <v/>
      </c>
      <c r="N130" s="47" t="str">
        <f>IFERROR(IF(VLOOKUP(K130,工作表2!$B$2:$H$800,4,0 )=0,"",VLOOKUP(K130,工作表2!$B$2:$H$800,4,0 )),"")</f>
        <v/>
      </c>
      <c r="O130" s="47" t="str">
        <f>IFERROR(IF(VLOOKUP(K130,工作表2!$B$2:$H$800,5,0 )=0,"",VLOOKUP(K130,工作表2!$B$2:$H$800,5,0 )),"")</f>
        <v/>
      </c>
      <c r="P130" s="47" t="str">
        <f>IFERROR(IF(VLOOKUP(K130,工作表2!$B$2:$H$800,6,0 )=0,"",VLOOKUP(K130,工作表2!$B$2:$H$800,6,0 )),"")</f>
        <v/>
      </c>
      <c r="Q130" s="47" t="str">
        <f>IFERROR(IF(VLOOKUP(K130,工作表2!$B$2:$H$800,7,0 )=0,"",VLOOKUP(K130,工作表2!$B$2:$H$800,7,0 )),"")</f>
        <v/>
      </c>
      <c r="V130">
        <f t="shared" si="16"/>
        <v>0</v>
      </c>
      <c r="W130" s="48">
        <f t="shared" si="17"/>
        <v>0</v>
      </c>
      <c r="X130" s="48">
        <f t="shared" si="18"/>
        <v>0</v>
      </c>
      <c r="Y130">
        <f t="shared" si="19"/>
        <v>1</v>
      </c>
    </row>
    <row r="131" spans="1:25" x14ac:dyDescent="0.25">
      <c r="A131" s="53"/>
      <c r="B131" s="53"/>
      <c r="C131" s="53"/>
      <c r="D131" s="53"/>
      <c r="E131" s="53"/>
      <c r="F131" s="53"/>
      <c r="G131" t="str">
        <f t="shared" si="20"/>
        <v/>
      </c>
      <c r="H131" s="48" t="str">
        <f t="shared" si="21"/>
        <v/>
      </c>
      <c r="I131" s="48" t="str">
        <f t="shared" si="22"/>
        <v/>
      </c>
      <c r="J131" s="48" t="str">
        <f t="shared" si="23"/>
        <v/>
      </c>
      <c r="K131" s="49">
        <f t="shared" si="24"/>
        <v>0</v>
      </c>
      <c r="L131" s="47" t="str">
        <f>IFERROR(IF(VLOOKUP(K131,工作表2!$B$2:$H$800,2,0 )=0,"",VLOOKUP(K131,工作表2!$B$2:$H$800,2,0 )),"")</f>
        <v/>
      </c>
      <c r="M131" s="47" t="str">
        <f>IFERROR(IF(VLOOKUP(K131,工作表2!$B$2:$H$800,3,0 )=0,"",VLOOKUP(K131,工作表2!$B$2:$H$800,3,0 )),"")</f>
        <v/>
      </c>
      <c r="N131" s="47" t="str">
        <f>IFERROR(IF(VLOOKUP(K131,工作表2!$B$2:$H$800,4,0 )=0,"",VLOOKUP(K131,工作表2!$B$2:$H$800,4,0 )),"")</f>
        <v/>
      </c>
      <c r="O131" s="47" t="str">
        <f>IFERROR(IF(VLOOKUP(K131,工作表2!$B$2:$H$800,5,0 )=0,"",VLOOKUP(K131,工作表2!$B$2:$H$800,5,0 )),"")</f>
        <v/>
      </c>
      <c r="P131" s="47" t="str">
        <f>IFERROR(IF(VLOOKUP(K131,工作表2!$B$2:$H$800,6,0 )=0,"",VLOOKUP(K131,工作表2!$B$2:$H$800,6,0 )),"")</f>
        <v/>
      </c>
      <c r="Q131" s="47" t="str">
        <f>IFERROR(IF(VLOOKUP(K131,工作表2!$B$2:$H$800,7,0 )=0,"",VLOOKUP(K131,工作表2!$B$2:$H$800,7,0 )),"")</f>
        <v/>
      </c>
      <c r="V131">
        <f t="shared" ref="V131:V160" si="25">D131</f>
        <v>0</v>
      </c>
      <c r="W131" s="48">
        <f t="shared" ref="W131:W160" si="26">E131</f>
        <v>0</v>
      </c>
      <c r="X131" s="48">
        <f t="shared" ref="X131:X160" si="27">F131</f>
        <v>0</v>
      </c>
      <c r="Y131">
        <f t="shared" ref="Y131:Y160" si="28">IF(COUNTIF($V$2:$V$258,V131)=1,0,1)</f>
        <v>1</v>
      </c>
    </row>
    <row r="132" spans="1:25" x14ac:dyDescent="0.25">
      <c r="A132" s="53"/>
      <c r="B132" s="53"/>
      <c r="C132" s="53"/>
      <c r="D132" s="53"/>
      <c r="E132" s="53"/>
      <c r="F132" s="53"/>
      <c r="G132" t="str">
        <f t="shared" si="20"/>
        <v/>
      </c>
      <c r="H132" s="48" t="str">
        <f t="shared" si="21"/>
        <v/>
      </c>
      <c r="I132" s="48" t="str">
        <f t="shared" si="22"/>
        <v/>
      </c>
      <c r="J132" s="48" t="str">
        <f t="shared" si="23"/>
        <v/>
      </c>
      <c r="K132" s="49">
        <f t="shared" si="24"/>
        <v>0</v>
      </c>
      <c r="L132" s="47" t="str">
        <f>IFERROR(IF(VLOOKUP(K132,工作表2!$B$2:$H$800,2,0 )=0,"",VLOOKUP(K132,工作表2!$B$2:$H$800,2,0 )),"")</f>
        <v/>
      </c>
      <c r="M132" s="47" t="str">
        <f>IFERROR(IF(VLOOKUP(K132,工作表2!$B$2:$H$800,3,0 )=0,"",VLOOKUP(K132,工作表2!$B$2:$H$800,3,0 )),"")</f>
        <v/>
      </c>
      <c r="N132" s="47" t="str">
        <f>IFERROR(IF(VLOOKUP(K132,工作表2!$B$2:$H$800,4,0 )=0,"",VLOOKUP(K132,工作表2!$B$2:$H$800,4,0 )),"")</f>
        <v/>
      </c>
      <c r="O132" s="47" t="str">
        <f>IFERROR(IF(VLOOKUP(K132,工作表2!$B$2:$H$800,5,0 )=0,"",VLOOKUP(K132,工作表2!$B$2:$H$800,5,0 )),"")</f>
        <v/>
      </c>
      <c r="P132" s="47" t="str">
        <f>IFERROR(IF(VLOOKUP(K132,工作表2!$B$2:$H$800,6,0 )=0,"",VLOOKUP(K132,工作表2!$B$2:$H$800,6,0 )),"")</f>
        <v/>
      </c>
      <c r="Q132" s="47" t="str">
        <f>IFERROR(IF(VLOOKUP(K132,工作表2!$B$2:$H$800,7,0 )=0,"",VLOOKUP(K132,工作表2!$B$2:$H$800,7,0 )),"")</f>
        <v/>
      </c>
      <c r="V132">
        <f t="shared" si="25"/>
        <v>0</v>
      </c>
      <c r="W132" s="48">
        <f t="shared" si="26"/>
        <v>0</v>
      </c>
      <c r="X132" s="48">
        <f t="shared" si="27"/>
        <v>0</v>
      </c>
      <c r="Y132">
        <f t="shared" si="28"/>
        <v>1</v>
      </c>
    </row>
    <row r="133" spans="1:25" x14ac:dyDescent="0.25">
      <c r="A133" s="53"/>
      <c r="B133" s="53"/>
      <c r="C133" s="53"/>
      <c r="D133" s="53"/>
      <c r="E133" s="53"/>
      <c r="F133" s="53"/>
      <c r="G133" t="str">
        <f t="shared" si="20"/>
        <v/>
      </c>
      <c r="H133" s="48" t="str">
        <f t="shared" si="21"/>
        <v/>
      </c>
      <c r="I133" s="48" t="str">
        <f t="shared" si="22"/>
        <v/>
      </c>
      <c r="J133" s="48" t="str">
        <f t="shared" si="23"/>
        <v/>
      </c>
      <c r="K133" s="49">
        <f t="shared" si="24"/>
        <v>0</v>
      </c>
      <c r="L133" s="47" t="str">
        <f>IFERROR(IF(VLOOKUP(K133,工作表2!$B$2:$H$800,2,0 )=0,"",VLOOKUP(K133,工作表2!$B$2:$H$800,2,0 )),"")</f>
        <v/>
      </c>
      <c r="M133" s="47" t="str">
        <f>IFERROR(IF(VLOOKUP(K133,工作表2!$B$2:$H$800,3,0 )=0,"",VLOOKUP(K133,工作表2!$B$2:$H$800,3,0 )),"")</f>
        <v/>
      </c>
      <c r="N133" s="47" t="str">
        <f>IFERROR(IF(VLOOKUP(K133,工作表2!$B$2:$H$800,4,0 )=0,"",VLOOKUP(K133,工作表2!$B$2:$H$800,4,0 )),"")</f>
        <v/>
      </c>
      <c r="O133" s="47" t="str">
        <f>IFERROR(IF(VLOOKUP(K133,工作表2!$B$2:$H$800,5,0 )=0,"",VLOOKUP(K133,工作表2!$B$2:$H$800,5,0 )),"")</f>
        <v/>
      </c>
      <c r="P133" s="47" t="str">
        <f>IFERROR(IF(VLOOKUP(K133,工作表2!$B$2:$H$800,6,0 )=0,"",VLOOKUP(K133,工作表2!$B$2:$H$800,6,0 )),"")</f>
        <v/>
      </c>
      <c r="Q133" s="47" t="str">
        <f>IFERROR(IF(VLOOKUP(K133,工作表2!$B$2:$H$800,7,0 )=0,"",VLOOKUP(K133,工作表2!$B$2:$H$800,7,0 )),"")</f>
        <v/>
      </c>
      <c r="V133">
        <f t="shared" si="25"/>
        <v>0</v>
      </c>
      <c r="W133" s="48">
        <f t="shared" si="26"/>
        <v>0</v>
      </c>
      <c r="X133" s="48">
        <f t="shared" si="27"/>
        <v>0</v>
      </c>
      <c r="Y133">
        <f t="shared" si="28"/>
        <v>1</v>
      </c>
    </row>
    <row r="134" spans="1:25" x14ac:dyDescent="0.25">
      <c r="A134" s="53"/>
      <c r="B134" s="53"/>
      <c r="C134" s="53"/>
      <c r="D134" s="53"/>
      <c r="E134" s="53"/>
      <c r="F134" s="53"/>
      <c r="G134" t="str">
        <f t="shared" ref="G134:G197" si="29">IF(LEFT(D134,3)="全民國","軍訓",LEFT(D134,3))</f>
        <v/>
      </c>
      <c r="H134" s="48" t="str">
        <f t="shared" ref="H134:H197" si="30">IF(ISNA(VLOOKUP(F134,$S$2:$T$14,2,0)),"",VLOOKUP(F134,$S$2:$T$14,2,0))</f>
        <v/>
      </c>
      <c r="I134" s="48" t="str">
        <f t="shared" ref="I134:I197" si="31">IF(ISBLANK(F134),"",IF(H134&lt;60,"","V"))</f>
        <v/>
      </c>
      <c r="J134" s="48" t="str">
        <f t="shared" ref="J134:J197" si="32">IF(F134="停修","",IF(F134&gt;=60,E134,""))</f>
        <v/>
      </c>
      <c r="K134" s="49">
        <f t="shared" ref="K134:K197" si="33">IF(H134&gt;59,IF(LEFT(D134,4)="大一英文","大一英文",(IF(LEFT(D134,2)="中文","中文",(IF(LEFT(D134,4)="全民國防","軍訓",(IF(LEFT(D134,4)="大一體育","大一體育",(IF(LEFT(D134,4)="大二體育","大二體育",(IF(LEFT(D134,4)="大二英文","大二英文",D134))))))))))),"")</f>
        <v>0</v>
      </c>
      <c r="L134" s="47" t="str">
        <f>IFERROR(IF(VLOOKUP(K134,工作表2!$B$2:$H$800,2,0 )=0,"",VLOOKUP(K134,工作表2!$B$2:$H$800,2,0 )),"")</f>
        <v/>
      </c>
      <c r="M134" s="47" t="str">
        <f>IFERROR(IF(VLOOKUP(K134,工作表2!$B$2:$H$800,3,0 )=0,"",VLOOKUP(K134,工作表2!$B$2:$H$800,3,0 )),"")</f>
        <v/>
      </c>
      <c r="N134" s="47" t="str">
        <f>IFERROR(IF(VLOOKUP(K134,工作表2!$B$2:$H$800,4,0 )=0,"",VLOOKUP(K134,工作表2!$B$2:$H$800,4,0 )),"")</f>
        <v/>
      </c>
      <c r="O134" s="47" t="str">
        <f>IFERROR(IF(VLOOKUP(K134,工作表2!$B$2:$H$800,5,0 )=0,"",VLOOKUP(K134,工作表2!$B$2:$H$800,5,0 )),"")</f>
        <v/>
      </c>
      <c r="P134" s="47" t="str">
        <f>IFERROR(IF(VLOOKUP(K134,工作表2!$B$2:$H$800,6,0 )=0,"",VLOOKUP(K134,工作表2!$B$2:$H$800,6,0 )),"")</f>
        <v/>
      </c>
      <c r="Q134" s="47" t="str">
        <f>IFERROR(IF(VLOOKUP(K134,工作表2!$B$2:$H$800,7,0 )=0,"",VLOOKUP(K134,工作表2!$B$2:$H$800,7,0 )),"")</f>
        <v/>
      </c>
      <c r="V134">
        <f t="shared" si="25"/>
        <v>0</v>
      </c>
      <c r="W134" s="48">
        <f t="shared" si="26"/>
        <v>0</v>
      </c>
      <c r="X134" s="48">
        <f t="shared" si="27"/>
        <v>0</v>
      </c>
      <c r="Y134">
        <f t="shared" si="28"/>
        <v>1</v>
      </c>
    </row>
    <row r="135" spans="1:25" x14ac:dyDescent="0.25">
      <c r="A135" s="53"/>
      <c r="B135" s="53"/>
      <c r="C135" s="53"/>
      <c r="D135" s="53"/>
      <c r="E135" s="53"/>
      <c r="F135" s="53"/>
      <c r="G135" t="str">
        <f t="shared" si="29"/>
        <v/>
      </c>
      <c r="H135" s="48" t="str">
        <f t="shared" si="30"/>
        <v/>
      </c>
      <c r="I135" s="48" t="str">
        <f t="shared" si="31"/>
        <v/>
      </c>
      <c r="J135" s="48" t="str">
        <f t="shared" si="32"/>
        <v/>
      </c>
      <c r="K135" s="49">
        <f t="shared" si="33"/>
        <v>0</v>
      </c>
      <c r="L135" s="47" t="str">
        <f>IFERROR(IF(VLOOKUP(K135,工作表2!$B$2:$H$800,2,0 )=0,"",VLOOKUP(K135,工作表2!$B$2:$H$800,2,0 )),"")</f>
        <v/>
      </c>
      <c r="M135" s="47" t="str">
        <f>IFERROR(IF(VLOOKUP(K135,工作表2!$B$2:$H$800,3,0 )=0,"",VLOOKUP(K135,工作表2!$B$2:$H$800,3,0 )),"")</f>
        <v/>
      </c>
      <c r="N135" s="47" t="str">
        <f>IFERROR(IF(VLOOKUP(K135,工作表2!$B$2:$H$800,4,0 )=0,"",VLOOKUP(K135,工作表2!$B$2:$H$800,4,0 )),"")</f>
        <v/>
      </c>
      <c r="O135" s="47" t="str">
        <f>IFERROR(IF(VLOOKUP(K135,工作表2!$B$2:$H$800,5,0 )=0,"",VLOOKUP(K135,工作表2!$B$2:$H$800,5,0 )),"")</f>
        <v/>
      </c>
      <c r="P135" s="47" t="str">
        <f>IFERROR(IF(VLOOKUP(K135,工作表2!$B$2:$H$800,6,0 )=0,"",VLOOKUP(K135,工作表2!$B$2:$H$800,6,0 )),"")</f>
        <v/>
      </c>
      <c r="Q135" s="47" t="str">
        <f>IFERROR(IF(VLOOKUP(K135,工作表2!$B$2:$H$800,7,0 )=0,"",VLOOKUP(K135,工作表2!$B$2:$H$800,7,0 )),"")</f>
        <v/>
      </c>
      <c r="V135">
        <f t="shared" si="25"/>
        <v>0</v>
      </c>
      <c r="W135" s="48">
        <f t="shared" si="26"/>
        <v>0</v>
      </c>
      <c r="X135" s="48">
        <f t="shared" si="27"/>
        <v>0</v>
      </c>
      <c r="Y135">
        <f t="shared" si="28"/>
        <v>1</v>
      </c>
    </row>
    <row r="136" spans="1:25" x14ac:dyDescent="0.25">
      <c r="A136" s="53"/>
      <c r="B136" s="53"/>
      <c r="C136" s="53"/>
      <c r="D136" s="53"/>
      <c r="E136" s="53"/>
      <c r="F136" s="53"/>
      <c r="G136" t="str">
        <f t="shared" si="29"/>
        <v/>
      </c>
      <c r="H136" s="48" t="str">
        <f t="shared" si="30"/>
        <v/>
      </c>
      <c r="I136" s="48" t="str">
        <f t="shared" si="31"/>
        <v/>
      </c>
      <c r="J136" s="48" t="str">
        <f t="shared" si="32"/>
        <v/>
      </c>
      <c r="K136" s="49">
        <f t="shared" si="33"/>
        <v>0</v>
      </c>
      <c r="L136" s="47" t="str">
        <f>IFERROR(IF(VLOOKUP(K136,工作表2!$B$2:$H$800,2,0 )=0,"",VLOOKUP(K136,工作表2!$B$2:$H$800,2,0 )),"")</f>
        <v/>
      </c>
      <c r="M136" s="47" t="str">
        <f>IFERROR(IF(VLOOKUP(K136,工作表2!$B$2:$H$800,3,0 )=0,"",VLOOKUP(K136,工作表2!$B$2:$H$800,3,0 )),"")</f>
        <v/>
      </c>
      <c r="N136" s="47" t="str">
        <f>IFERROR(IF(VLOOKUP(K136,工作表2!$B$2:$H$800,4,0 )=0,"",VLOOKUP(K136,工作表2!$B$2:$H$800,4,0 )),"")</f>
        <v/>
      </c>
      <c r="O136" s="47" t="str">
        <f>IFERROR(IF(VLOOKUP(K136,工作表2!$B$2:$H$800,5,0 )=0,"",VLOOKUP(K136,工作表2!$B$2:$H$800,5,0 )),"")</f>
        <v/>
      </c>
      <c r="P136" s="47" t="str">
        <f>IFERROR(IF(VLOOKUP(K136,工作表2!$B$2:$H$800,6,0 )=0,"",VLOOKUP(K136,工作表2!$B$2:$H$800,6,0 )),"")</f>
        <v/>
      </c>
      <c r="Q136" s="47" t="str">
        <f>IFERROR(IF(VLOOKUP(K136,工作表2!$B$2:$H$800,7,0 )=0,"",VLOOKUP(K136,工作表2!$B$2:$H$800,7,0 )),"")</f>
        <v/>
      </c>
      <c r="V136">
        <f t="shared" si="25"/>
        <v>0</v>
      </c>
      <c r="W136" s="48">
        <f t="shared" si="26"/>
        <v>0</v>
      </c>
      <c r="X136" s="48">
        <f t="shared" si="27"/>
        <v>0</v>
      </c>
      <c r="Y136">
        <f t="shared" si="28"/>
        <v>1</v>
      </c>
    </row>
    <row r="137" spans="1:25" x14ac:dyDescent="0.25">
      <c r="A137" s="53"/>
      <c r="B137" s="53"/>
      <c r="C137" s="53"/>
      <c r="D137" s="53"/>
      <c r="E137" s="53"/>
      <c r="F137" s="53"/>
      <c r="G137" t="str">
        <f t="shared" si="29"/>
        <v/>
      </c>
      <c r="H137" s="48" t="str">
        <f t="shared" si="30"/>
        <v/>
      </c>
      <c r="I137" s="48" t="str">
        <f t="shared" si="31"/>
        <v/>
      </c>
      <c r="J137" s="48" t="str">
        <f t="shared" si="32"/>
        <v/>
      </c>
      <c r="K137" s="49">
        <f t="shared" si="33"/>
        <v>0</v>
      </c>
      <c r="L137" s="47" t="str">
        <f>IFERROR(IF(VLOOKUP(K137,工作表2!$B$2:$H$800,2,0 )=0,"",VLOOKUP(K137,工作表2!$B$2:$H$800,2,0 )),"")</f>
        <v/>
      </c>
      <c r="M137" s="47" t="str">
        <f>IFERROR(IF(VLOOKUP(K137,工作表2!$B$2:$H$800,3,0 )=0,"",VLOOKUP(K137,工作表2!$B$2:$H$800,3,0 )),"")</f>
        <v/>
      </c>
      <c r="N137" s="47" t="str">
        <f>IFERROR(IF(VLOOKUP(K137,工作表2!$B$2:$H$800,4,0 )=0,"",VLOOKUP(K137,工作表2!$B$2:$H$800,4,0 )),"")</f>
        <v/>
      </c>
      <c r="O137" s="47" t="str">
        <f>IFERROR(IF(VLOOKUP(K137,工作表2!$B$2:$H$800,5,0 )=0,"",VLOOKUP(K137,工作表2!$B$2:$H$800,5,0 )),"")</f>
        <v/>
      </c>
      <c r="P137" s="47" t="str">
        <f>IFERROR(IF(VLOOKUP(K137,工作表2!$B$2:$H$800,6,0 )=0,"",VLOOKUP(K137,工作表2!$B$2:$H$800,6,0 )),"")</f>
        <v/>
      </c>
      <c r="Q137" s="47" t="str">
        <f>IFERROR(IF(VLOOKUP(K137,工作表2!$B$2:$H$800,7,0 )=0,"",VLOOKUP(K137,工作表2!$B$2:$H$800,7,0 )),"")</f>
        <v/>
      </c>
      <c r="V137">
        <f t="shared" si="25"/>
        <v>0</v>
      </c>
      <c r="W137" s="48">
        <f t="shared" si="26"/>
        <v>0</v>
      </c>
      <c r="X137" s="48">
        <f t="shared" si="27"/>
        <v>0</v>
      </c>
      <c r="Y137">
        <f t="shared" si="28"/>
        <v>1</v>
      </c>
    </row>
    <row r="138" spans="1:25" x14ac:dyDescent="0.25">
      <c r="A138" s="53"/>
      <c r="B138" s="53"/>
      <c r="C138" s="53"/>
      <c r="D138" s="53"/>
      <c r="E138" s="53"/>
      <c r="F138" s="53"/>
      <c r="G138" t="str">
        <f t="shared" si="29"/>
        <v/>
      </c>
      <c r="H138" s="48" t="str">
        <f t="shared" si="30"/>
        <v/>
      </c>
      <c r="I138" s="48" t="str">
        <f t="shared" si="31"/>
        <v/>
      </c>
      <c r="J138" s="48" t="str">
        <f t="shared" si="32"/>
        <v/>
      </c>
      <c r="K138" s="49">
        <f t="shared" si="33"/>
        <v>0</v>
      </c>
      <c r="L138" s="47" t="str">
        <f>IFERROR(IF(VLOOKUP(K138,工作表2!$B$2:$H$800,2,0 )=0,"",VLOOKUP(K138,工作表2!$B$2:$H$800,2,0 )),"")</f>
        <v/>
      </c>
      <c r="M138" s="47" t="str">
        <f>IFERROR(IF(VLOOKUP(K138,工作表2!$B$2:$H$800,3,0 )=0,"",VLOOKUP(K138,工作表2!$B$2:$H$800,3,0 )),"")</f>
        <v/>
      </c>
      <c r="N138" s="47" t="str">
        <f>IFERROR(IF(VLOOKUP(K138,工作表2!$B$2:$H$800,4,0 )=0,"",VLOOKUP(K138,工作表2!$B$2:$H$800,4,0 )),"")</f>
        <v/>
      </c>
      <c r="O138" s="47" t="str">
        <f>IFERROR(IF(VLOOKUP(K138,工作表2!$B$2:$H$800,5,0 )=0,"",VLOOKUP(K138,工作表2!$B$2:$H$800,5,0 )),"")</f>
        <v/>
      </c>
      <c r="P138" s="47" t="str">
        <f>IFERROR(IF(VLOOKUP(K138,工作表2!$B$2:$H$800,6,0 )=0,"",VLOOKUP(K138,工作表2!$B$2:$H$800,6,0 )),"")</f>
        <v/>
      </c>
      <c r="Q138" s="47" t="str">
        <f>IFERROR(IF(VLOOKUP(K138,工作表2!$B$2:$H$800,7,0 )=0,"",VLOOKUP(K138,工作表2!$B$2:$H$800,7,0 )),"")</f>
        <v/>
      </c>
      <c r="V138">
        <f t="shared" si="25"/>
        <v>0</v>
      </c>
      <c r="W138" s="48">
        <f t="shared" si="26"/>
        <v>0</v>
      </c>
      <c r="X138" s="48">
        <f t="shared" si="27"/>
        <v>0</v>
      </c>
      <c r="Y138">
        <f t="shared" si="28"/>
        <v>1</v>
      </c>
    </row>
    <row r="139" spans="1:25" x14ac:dyDescent="0.25">
      <c r="A139" s="53"/>
      <c r="B139" s="53"/>
      <c r="C139" s="53"/>
      <c r="D139" s="53"/>
      <c r="E139" s="53"/>
      <c r="F139" s="53"/>
      <c r="G139" t="str">
        <f t="shared" si="29"/>
        <v/>
      </c>
      <c r="H139" s="48" t="str">
        <f t="shared" si="30"/>
        <v/>
      </c>
      <c r="I139" s="48" t="str">
        <f t="shared" si="31"/>
        <v/>
      </c>
      <c r="J139" s="48" t="str">
        <f t="shared" si="32"/>
        <v/>
      </c>
      <c r="K139" s="49">
        <f t="shared" si="33"/>
        <v>0</v>
      </c>
      <c r="L139" s="47" t="str">
        <f>IFERROR(IF(VLOOKUP(K139,工作表2!$B$2:$H$800,2,0 )=0,"",VLOOKUP(K139,工作表2!$B$2:$H$800,2,0 )),"")</f>
        <v/>
      </c>
      <c r="M139" s="47" t="str">
        <f>IFERROR(IF(VLOOKUP(K139,工作表2!$B$2:$H$800,3,0 )=0,"",VLOOKUP(K139,工作表2!$B$2:$H$800,3,0 )),"")</f>
        <v/>
      </c>
      <c r="N139" s="47" t="str">
        <f>IFERROR(IF(VLOOKUP(K139,工作表2!$B$2:$H$800,4,0 )=0,"",VLOOKUP(K139,工作表2!$B$2:$H$800,4,0 )),"")</f>
        <v/>
      </c>
      <c r="O139" s="47" t="str">
        <f>IFERROR(IF(VLOOKUP(K139,工作表2!$B$2:$H$800,5,0 )=0,"",VLOOKUP(K139,工作表2!$B$2:$H$800,5,0 )),"")</f>
        <v/>
      </c>
      <c r="P139" s="47" t="str">
        <f>IFERROR(IF(VLOOKUP(K139,工作表2!$B$2:$H$800,6,0 )=0,"",VLOOKUP(K139,工作表2!$B$2:$H$800,6,0 )),"")</f>
        <v/>
      </c>
      <c r="Q139" s="47" t="str">
        <f>IFERROR(IF(VLOOKUP(K139,工作表2!$B$2:$H$800,7,0 )=0,"",VLOOKUP(K139,工作表2!$B$2:$H$800,7,0 )),"")</f>
        <v/>
      </c>
      <c r="V139">
        <f t="shared" si="25"/>
        <v>0</v>
      </c>
      <c r="W139" s="48">
        <f t="shared" si="26"/>
        <v>0</v>
      </c>
      <c r="X139" s="48">
        <f t="shared" si="27"/>
        <v>0</v>
      </c>
      <c r="Y139">
        <f t="shared" si="28"/>
        <v>1</v>
      </c>
    </row>
    <row r="140" spans="1:25" x14ac:dyDescent="0.25">
      <c r="A140" s="53"/>
      <c r="B140" s="53"/>
      <c r="C140" s="53"/>
      <c r="D140" s="53"/>
      <c r="E140" s="53"/>
      <c r="F140" s="53"/>
      <c r="G140" t="str">
        <f t="shared" si="29"/>
        <v/>
      </c>
      <c r="H140" s="48" t="str">
        <f t="shared" si="30"/>
        <v/>
      </c>
      <c r="I140" s="48" t="str">
        <f t="shared" si="31"/>
        <v/>
      </c>
      <c r="J140" s="48" t="str">
        <f t="shared" si="32"/>
        <v/>
      </c>
      <c r="K140" s="49">
        <f t="shared" si="33"/>
        <v>0</v>
      </c>
      <c r="L140" s="47" t="str">
        <f>IFERROR(IF(VLOOKUP(K140,工作表2!$B$2:$H$800,2,0 )=0,"",VLOOKUP(K140,工作表2!$B$2:$H$800,2,0 )),"")</f>
        <v/>
      </c>
      <c r="M140" s="47" t="str">
        <f>IFERROR(IF(VLOOKUP(K140,工作表2!$B$2:$H$800,3,0 )=0,"",VLOOKUP(K140,工作表2!$B$2:$H$800,3,0 )),"")</f>
        <v/>
      </c>
      <c r="N140" s="47" t="str">
        <f>IFERROR(IF(VLOOKUP(K140,工作表2!$B$2:$H$800,4,0 )=0,"",VLOOKUP(K140,工作表2!$B$2:$H$800,4,0 )),"")</f>
        <v/>
      </c>
      <c r="O140" s="47" t="str">
        <f>IFERROR(IF(VLOOKUP(K140,工作表2!$B$2:$H$800,5,0 )=0,"",VLOOKUP(K140,工作表2!$B$2:$H$800,5,0 )),"")</f>
        <v/>
      </c>
      <c r="P140" s="47" t="str">
        <f>IFERROR(IF(VLOOKUP(K140,工作表2!$B$2:$H$800,6,0 )=0,"",VLOOKUP(K140,工作表2!$B$2:$H$800,6,0 )),"")</f>
        <v/>
      </c>
      <c r="Q140" s="47" t="str">
        <f>IFERROR(IF(VLOOKUP(K140,工作表2!$B$2:$H$800,7,0 )=0,"",VLOOKUP(K140,工作表2!$B$2:$H$800,7,0 )),"")</f>
        <v/>
      </c>
      <c r="V140">
        <f t="shared" si="25"/>
        <v>0</v>
      </c>
      <c r="W140" s="48">
        <f t="shared" si="26"/>
        <v>0</v>
      </c>
      <c r="X140" s="48">
        <f t="shared" si="27"/>
        <v>0</v>
      </c>
      <c r="Y140">
        <f t="shared" si="28"/>
        <v>1</v>
      </c>
    </row>
    <row r="141" spans="1:25" x14ac:dyDescent="0.25">
      <c r="A141" s="53"/>
      <c r="B141" s="53"/>
      <c r="C141" s="53"/>
      <c r="D141" s="53"/>
      <c r="E141" s="53"/>
      <c r="F141" s="53"/>
      <c r="G141" t="str">
        <f t="shared" si="29"/>
        <v/>
      </c>
      <c r="H141" s="48" t="str">
        <f t="shared" si="30"/>
        <v/>
      </c>
      <c r="I141" s="48" t="str">
        <f t="shared" si="31"/>
        <v/>
      </c>
      <c r="J141" s="48" t="str">
        <f t="shared" si="32"/>
        <v/>
      </c>
      <c r="K141" s="49">
        <f t="shared" si="33"/>
        <v>0</v>
      </c>
      <c r="L141" s="47" t="str">
        <f>IFERROR(IF(VLOOKUP(K141,工作表2!$B$2:$H$800,2,0 )=0,"",VLOOKUP(K141,工作表2!$B$2:$H$800,2,0 )),"")</f>
        <v/>
      </c>
      <c r="M141" s="47" t="str">
        <f>IFERROR(IF(VLOOKUP(K141,工作表2!$B$2:$H$800,3,0 )=0,"",VLOOKUP(K141,工作表2!$B$2:$H$800,3,0 )),"")</f>
        <v/>
      </c>
      <c r="N141" s="47" t="str">
        <f>IFERROR(IF(VLOOKUP(K141,工作表2!$B$2:$H$800,4,0 )=0,"",VLOOKUP(K141,工作表2!$B$2:$H$800,4,0 )),"")</f>
        <v/>
      </c>
      <c r="O141" s="47" t="str">
        <f>IFERROR(IF(VLOOKUP(K141,工作表2!$B$2:$H$800,5,0 )=0,"",VLOOKUP(K141,工作表2!$B$2:$H$800,5,0 )),"")</f>
        <v/>
      </c>
      <c r="P141" s="47" t="str">
        <f>IFERROR(IF(VLOOKUP(K141,工作表2!$B$2:$H$800,6,0 )=0,"",VLOOKUP(K141,工作表2!$B$2:$H$800,6,0 )),"")</f>
        <v/>
      </c>
      <c r="Q141" s="47" t="str">
        <f>IFERROR(IF(VLOOKUP(K141,工作表2!$B$2:$H$800,7,0 )=0,"",VLOOKUP(K141,工作表2!$B$2:$H$800,7,0 )),"")</f>
        <v/>
      </c>
      <c r="V141">
        <f t="shared" si="25"/>
        <v>0</v>
      </c>
      <c r="W141" s="48">
        <f t="shared" si="26"/>
        <v>0</v>
      </c>
      <c r="X141" s="48">
        <f t="shared" si="27"/>
        <v>0</v>
      </c>
      <c r="Y141">
        <f t="shared" si="28"/>
        <v>1</v>
      </c>
    </row>
    <row r="142" spans="1:25" x14ac:dyDescent="0.25">
      <c r="A142" s="53"/>
      <c r="B142" s="53"/>
      <c r="C142" s="53"/>
      <c r="D142" s="53"/>
      <c r="E142" s="53"/>
      <c r="F142" s="53"/>
      <c r="G142" t="str">
        <f t="shared" si="29"/>
        <v/>
      </c>
      <c r="H142" s="48" t="str">
        <f t="shared" si="30"/>
        <v/>
      </c>
      <c r="I142" s="48" t="str">
        <f t="shared" si="31"/>
        <v/>
      </c>
      <c r="J142" s="48" t="str">
        <f t="shared" si="32"/>
        <v/>
      </c>
      <c r="K142" s="49">
        <f t="shared" si="33"/>
        <v>0</v>
      </c>
      <c r="L142" s="47" t="str">
        <f>IFERROR(IF(VLOOKUP(K142,工作表2!$B$2:$H$800,2,0 )=0,"",VLOOKUP(K142,工作表2!$B$2:$H$800,2,0 )),"")</f>
        <v/>
      </c>
      <c r="M142" s="47" t="str">
        <f>IFERROR(IF(VLOOKUP(K142,工作表2!$B$2:$H$800,3,0 )=0,"",VLOOKUP(K142,工作表2!$B$2:$H$800,3,0 )),"")</f>
        <v/>
      </c>
      <c r="N142" s="47" t="str">
        <f>IFERROR(IF(VLOOKUP(K142,工作表2!$B$2:$H$800,4,0 )=0,"",VLOOKUP(K142,工作表2!$B$2:$H$800,4,0 )),"")</f>
        <v/>
      </c>
      <c r="O142" s="47" t="str">
        <f>IFERROR(IF(VLOOKUP(K142,工作表2!$B$2:$H$800,5,0 )=0,"",VLOOKUP(K142,工作表2!$B$2:$H$800,5,0 )),"")</f>
        <v/>
      </c>
      <c r="P142" s="47" t="str">
        <f>IFERROR(IF(VLOOKUP(K142,工作表2!$B$2:$H$800,6,0 )=0,"",VLOOKUP(K142,工作表2!$B$2:$H$800,6,0 )),"")</f>
        <v/>
      </c>
      <c r="Q142" s="47" t="str">
        <f>IFERROR(IF(VLOOKUP(K142,工作表2!$B$2:$H$800,7,0 )=0,"",VLOOKUP(K142,工作表2!$B$2:$H$800,7,0 )),"")</f>
        <v/>
      </c>
      <c r="V142">
        <f t="shared" si="25"/>
        <v>0</v>
      </c>
      <c r="W142" s="48">
        <f t="shared" si="26"/>
        <v>0</v>
      </c>
      <c r="X142" s="48">
        <f t="shared" si="27"/>
        <v>0</v>
      </c>
      <c r="Y142">
        <f t="shared" si="28"/>
        <v>1</v>
      </c>
    </row>
    <row r="143" spans="1:25" x14ac:dyDescent="0.25">
      <c r="A143" s="53"/>
      <c r="B143" s="53"/>
      <c r="C143" s="53"/>
      <c r="D143" s="53"/>
      <c r="E143" s="53"/>
      <c r="F143" s="53"/>
      <c r="G143" t="str">
        <f t="shared" si="29"/>
        <v/>
      </c>
      <c r="H143" s="48" t="str">
        <f t="shared" si="30"/>
        <v/>
      </c>
      <c r="I143" s="48" t="str">
        <f t="shared" si="31"/>
        <v/>
      </c>
      <c r="J143" s="48" t="str">
        <f t="shared" si="32"/>
        <v/>
      </c>
      <c r="K143" s="49">
        <f t="shared" si="33"/>
        <v>0</v>
      </c>
      <c r="L143" s="47" t="str">
        <f>IFERROR(IF(VLOOKUP(K143,工作表2!$B$2:$H$800,2,0 )=0,"",VLOOKUP(K143,工作表2!$B$2:$H$800,2,0 )),"")</f>
        <v/>
      </c>
      <c r="M143" s="47" t="str">
        <f>IFERROR(IF(VLOOKUP(K143,工作表2!$B$2:$H$800,3,0 )=0,"",VLOOKUP(K143,工作表2!$B$2:$H$800,3,0 )),"")</f>
        <v/>
      </c>
      <c r="N143" s="47" t="str">
        <f>IFERROR(IF(VLOOKUP(K143,工作表2!$B$2:$H$800,4,0 )=0,"",VLOOKUP(K143,工作表2!$B$2:$H$800,4,0 )),"")</f>
        <v/>
      </c>
      <c r="O143" s="47" t="str">
        <f>IFERROR(IF(VLOOKUP(K143,工作表2!$B$2:$H$800,5,0 )=0,"",VLOOKUP(K143,工作表2!$B$2:$H$800,5,0 )),"")</f>
        <v/>
      </c>
      <c r="P143" s="47" t="str">
        <f>IFERROR(IF(VLOOKUP(K143,工作表2!$B$2:$H$800,6,0 )=0,"",VLOOKUP(K143,工作表2!$B$2:$H$800,6,0 )),"")</f>
        <v/>
      </c>
      <c r="Q143" s="47" t="str">
        <f>IFERROR(IF(VLOOKUP(K143,工作表2!$B$2:$H$800,7,0 )=0,"",VLOOKUP(K143,工作表2!$B$2:$H$800,7,0 )),"")</f>
        <v/>
      </c>
      <c r="V143">
        <f t="shared" si="25"/>
        <v>0</v>
      </c>
      <c r="W143" s="48">
        <f t="shared" si="26"/>
        <v>0</v>
      </c>
      <c r="X143" s="48">
        <f t="shared" si="27"/>
        <v>0</v>
      </c>
      <c r="Y143">
        <f t="shared" si="28"/>
        <v>1</v>
      </c>
    </row>
    <row r="144" spans="1:25" x14ac:dyDescent="0.25">
      <c r="A144" s="53"/>
      <c r="B144" s="53"/>
      <c r="C144" s="53"/>
      <c r="D144" s="53"/>
      <c r="E144" s="53"/>
      <c r="F144" s="53"/>
      <c r="G144" t="str">
        <f t="shared" si="29"/>
        <v/>
      </c>
      <c r="H144" s="48" t="str">
        <f t="shared" si="30"/>
        <v/>
      </c>
      <c r="I144" s="48" t="str">
        <f t="shared" si="31"/>
        <v/>
      </c>
      <c r="J144" s="48" t="str">
        <f t="shared" si="32"/>
        <v/>
      </c>
      <c r="K144" s="49">
        <f t="shared" si="33"/>
        <v>0</v>
      </c>
      <c r="L144" s="47" t="str">
        <f>IFERROR(IF(VLOOKUP(K144,工作表2!$B$2:$H$800,2,0 )=0,"",VLOOKUP(K144,工作表2!$B$2:$H$800,2,0 )),"")</f>
        <v/>
      </c>
      <c r="M144" s="47" t="str">
        <f>IFERROR(IF(VLOOKUP(K144,工作表2!$B$2:$H$800,3,0 )=0,"",VLOOKUP(K144,工作表2!$B$2:$H$800,3,0 )),"")</f>
        <v/>
      </c>
      <c r="N144" s="47" t="str">
        <f>IFERROR(IF(VLOOKUP(K144,工作表2!$B$2:$H$800,4,0 )=0,"",VLOOKUP(K144,工作表2!$B$2:$H$800,4,0 )),"")</f>
        <v/>
      </c>
      <c r="O144" s="47" t="str">
        <f>IFERROR(IF(VLOOKUP(K144,工作表2!$B$2:$H$800,5,0 )=0,"",VLOOKUP(K144,工作表2!$B$2:$H$800,5,0 )),"")</f>
        <v/>
      </c>
      <c r="P144" s="47" t="str">
        <f>IFERROR(IF(VLOOKUP(K144,工作表2!$B$2:$H$800,6,0 )=0,"",VLOOKUP(K144,工作表2!$B$2:$H$800,6,0 )),"")</f>
        <v/>
      </c>
      <c r="Q144" s="47" t="str">
        <f>IFERROR(IF(VLOOKUP(K144,工作表2!$B$2:$H$800,7,0 )=0,"",VLOOKUP(K144,工作表2!$B$2:$H$800,7,0 )),"")</f>
        <v/>
      </c>
      <c r="V144">
        <f t="shared" si="25"/>
        <v>0</v>
      </c>
      <c r="W144" s="48">
        <f t="shared" si="26"/>
        <v>0</v>
      </c>
      <c r="X144" s="48">
        <f t="shared" si="27"/>
        <v>0</v>
      </c>
      <c r="Y144">
        <f t="shared" si="28"/>
        <v>1</v>
      </c>
    </row>
    <row r="145" spans="1:25" x14ac:dyDescent="0.25">
      <c r="A145" s="53"/>
      <c r="B145" s="53"/>
      <c r="C145" s="53"/>
      <c r="D145" s="53"/>
      <c r="E145" s="53"/>
      <c r="F145" s="53"/>
      <c r="G145" t="str">
        <f t="shared" si="29"/>
        <v/>
      </c>
      <c r="H145" s="48" t="str">
        <f t="shared" si="30"/>
        <v/>
      </c>
      <c r="I145" s="48" t="str">
        <f t="shared" si="31"/>
        <v/>
      </c>
      <c r="J145" s="48" t="str">
        <f t="shared" si="32"/>
        <v/>
      </c>
      <c r="K145" s="49">
        <f t="shared" si="33"/>
        <v>0</v>
      </c>
      <c r="L145" s="47" t="str">
        <f>IFERROR(IF(VLOOKUP(K145,工作表2!$B$2:$H$800,2,0 )=0,"",VLOOKUP(K145,工作表2!$B$2:$H$800,2,0 )),"")</f>
        <v/>
      </c>
      <c r="M145" s="47" t="str">
        <f>IFERROR(IF(VLOOKUP(K145,工作表2!$B$2:$H$800,3,0 )=0,"",VLOOKUP(K145,工作表2!$B$2:$H$800,3,0 )),"")</f>
        <v/>
      </c>
      <c r="N145" s="47" t="str">
        <f>IFERROR(IF(VLOOKUP(K145,工作表2!$B$2:$H$800,4,0 )=0,"",VLOOKUP(K145,工作表2!$B$2:$H$800,4,0 )),"")</f>
        <v/>
      </c>
      <c r="O145" s="47" t="str">
        <f>IFERROR(IF(VLOOKUP(K145,工作表2!$B$2:$H$800,5,0 )=0,"",VLOOKUP(K145,工作表2!$B$2:$H$800,5,0 )),"")</f>
        <v/>
      </c>
      <c r="P145" s="47" t="str">
        <f>IFERROR(IF(VLOOKUP(K145,工作表2!$B$2:$H$800,6,0 )=0,"",VLOOKUP(K145,工作表2!$B$2:$H$800,6,0 )),"")</f>
        <v/>
      </c>
      <c r="Q145" s="47" t="str">
        <f>IFERROR(IF(VLOOKUP(K145,工作表2!$B$2:$H$800,7,0 )=0,"",VLOOKUP(K145,工作表2!$B$2:$H$800,7,0 )),"")</f>
        <v/>
      </c>
      <c r="V145">
        <f t="shared" si="25"/>
        <v>0</v>
      </c>
      <c r="W145" s="48">
        <f t="shared" si="26"/>
        <v>0</v>
      </c>
      <c r="X145" s="48">
        <f t="shared" si="27"/>
        <v>0</v>
      </c>
      <c r="Y145">
        <f t="shared" si="28"/>
        <v>1</v>
      </c>
    </row>
    <row r="146" spans="1:25" x14ac:dyDescent="0.25">
      <c r="A146" s="53"/>
      <c r="B146" s="53"/>
      <c r="C146" s="53"/>
      <c r="D146" s="53"/>
      <c r="E146" s="53"/>
      <c r="F146" s="53"/>
      <c r="G146" t="str">
        <f t="shared" si="29"/>
        <v/>
      </c>
      <c r="H146" s="48" t="str">
        <f t="shared" si="30"/>
        <v/>
      </c>
      <c r="I146" s="48" t="str">
        <f t="shared" si="31"/>
        <v/>
      </c>
      <c r="J146" s="48" t="str">
        <f t="shared" si="32"/>
        <v/>
      </c>
      <c r="K146" s="49">
        <f t="shared" si="33"/>
        <v>0</v>
      </c>
      <c r="L146" s="47" t="str">
        <f>IFERROR(IF(VLOOKUP(K146,工作表2!$B$2:$H$800,2,0 )=0,"",VLOOKUP(K146,工作表2!$B$2:$H$800,2,0 )),"")</f>
        <v/>
      </c>
      <c r="M146" s="47" t="str">
        <f>IFERROR(IF(VLOOKUP(K146,工作表2!$B$2:$H$800,3,0 )=0,"",VLOOKUP(K146,工作表2!$B$2:$H$800,3,0 )),"")</f>
        <v/>
      </c>
      <c r="N146" s="47" t="str">
        <f>IFERROR(IF(VLOOKUP(K146,工作表2!$B$2:$H$800,4,0 )=0,"",VLOOKUP(K146,工作表2!$B$2:$H$800,4,0 )),"")</f>
        <v/>
      </c>
      <c r="O146" s="47" t="str">
        <f>IFERROR(IF(VLOOKUP(K146,工作表2!$B$2:$H$800,5,0 )=0,"",VLOOKUP(K146,工作表2!$B$2:$H$800,5,0 )),"")</f>
        <v/>
      </c>
      <c r="P146" s="47" t="str">
        <f>IFERROR(IF(VLOOKUP(K146,工作表2!$B$2:$H$800,6,0 )=0,"",VLOOKUP(K146,工作表2!$B$2:$H$800,6,0 )),"")</f>
        <v/>
      </c>
      <c r="Q146" s="47" t="str">
        <f>IFERROR(IF(VLOOKUP(K146,工作表2!$B$2:$H$800,7,0 )=0,"",VLOOKUP(K146,工作表2!$B$2:$H$800,7,0 )),"")</f>
        <v/>
      </c>
      <c r="V146">
        <f t="shared" si="25"/>
        <v>0</v>
      </c>
      <c r="W146" s="48">
        <f t="shared" si="26"/>
        <v>0</v>
      </c>
      <c r="X146" s="48">
        <f t="shared" si="27"/>
        <v>0</v>
      </c>
      <c r="Y146">
        <f t="shared" si="28"/>
        <v>1</v>
      </c>
    </row>
    <row r="147" spans="1:25" x14ac:dyDescent="0.25">
      <c r="A147" s="53"/>
      <c r="B147" s="53"/>
      <c r="C147" s="53"/>
      <c r="D147" s="53"/>
      <c r="E147" s="53"/>
      <c r="F147" s="53"/>
      <c r="G147" t="str">
        <f t="shared" si="29"/>
        <v/>
      </c>
      <c r="H147" s="48" t="str">
        <f t="shared" si="30"/>
        <v/>
      </c>
      <c r="I147" s="48" t="str">
        <f t="shared" si="31"/>
        <v/>
      </c>
      <c r="J147" s="48" t="str">
        <f t="shared" si="32"/>
        <v/>
      </c>
      <c r="K147" s="49">
        <f t="shared" si="33"/>
        <v>0</v>
      </c>
      <c r="L147" s="47" t="str">
        <f>IFERROR(IF(VLOOKUP(K147,工作表2!$B$2:$H$800,2,0 )=0,"",VLOOKUP(K147,工作表2!$B$2:$H$800,2,0 )),"")</f>
        <v/>
      </c>
      <c r="M147" s="47" t="str">
        <f>IFERROR(IF(VLOOKUP(K147,工作表2!$B$2:$H$800,3,0 )=0,"",VLOOKUP(K147,工作表2!$B$2:$H$800,3,0 )),"")</f>
        <v/>
      </c>
      <c r="N147" s="47" t="str">
        <f>IFERROR(IF(VLOOKUP(K147,工作表2!$B$2:$H$800,4,0 )=0,"",VLOOKUP(K147,工作表2!$B$2:$H$800,4,0 )),"")</f>
        <v/>
      </c>
      <c r="O147" s="47" t="str">
        <f>IFERROR(IF(VLOOKUP(K147,工作表2!$B$2:$H$800,5,0 )=0,"",VLOOKUP(K147,工作表2!$B$2:$H$800,5,0 )),"")</f>
        <v/>
      </c>
      <c r="P147" s="47" t="str">
        <f>IFERROR(IF(VLOOKUP(K147,工作表2!$B$2:$H$800,6,0 )=0,"",VLOOKUP(K147,工作表2!$B$2:$H$800,6,0 )),"")</f>
        <v/>
      </c>
      <c r="Q147" s="47" t="str">
        <f>IFERROR(IF(VLOOKUP(K147,工作表2!$B$2:$H$800,7,0 )=0,"",VLOOKUP(K147,工作表2!$B$2:$H$800,7,0 )),"")</f>
        <v/>
      </c>
      <c r="V147">
        <f t="shared" si="25"/>
        <v>0</v>
      </c>
      <c r="W147" s="48">
        <f t="shared" si="26"/>
        <v>0</v>
      </c>
      <c r="X147" s="48">
        <f t="shared" si="27"/>
        <v>0</v>
      </c>
      <c r="Y147">
        <f t="shared" si="28"/>
        <v>1</v>
      </c>
    </row>
    <row r="148" spans="1:25" x14ac:dyDescent="0.25">
      <c r="A148" s="53"/>
      <c r="B148" s="53"/>
      <c r="C148" s="53"/>
      <c r="D148" s="53"/>
      <c r="E148" s="53"/>
      <c r="F148" s="53"/>
      <c r="G148" t="str">
        <f t="shared" si="29"/>
        <v/>
      </c>
      <c r="H148" s="48" t="str">
        <f t="shared" si="30"/>
        <v/>
      </c>
      <c r="I148" s="48" t="str">
        <f t="shared" si="31"/>
        <v/>
      </c>
      <c r="J148" s="48" t="str">
        <f t="shared" si="32"/>
        <v/>
      </c>
      <c r="K148" s="49">
        <f t="shared" si="33"/>
        <v>0</v>
      </c>
      <c r="L148" s="47" t="str">
        <f>IFERROR(IF(VLOOKUP(K148,工作表2!$B$2:$H$800,2,0 )=0,"",VLOOKUP(K148,工作表2!$B$2:$H$800,2,0 )),"")</f>
        <v/>
      </c>
      <c r="M148" s="47" t="str">
        <f>IFERROR(IF(VLOOKUP(K148,工作表2!$B$2:$H$800,3,0 )=0,"",VLOOKUP(K148,工作表2!$B$2:$H$800,3,0 )),"")</f>
        <v/>
      </c>
      <c r="N148" s="47" t="str">
        <f>IFERROR(IF(VLOOKUP(K148,工作表2!$B$2:$H$800,4,0 )=0,"",VLOOKUP(K148,工作表2!$B$2:$H$800,4,0 )),"")</f>
        <v/>
      </c>
      <c r="O148" s="47" t="str">
        <f>IFERROR(IF(VLOOKUP(K148,工作表2!$B$2:$H$800,5,0 )=0,"",VLOOKUP(K148,工作表2!$B$2:$H$800,5,0 )),"")</f>
        <v/>
      </c>
      <c r="P148" s="47" t="str">
        <f>IFERROR(IF(VLOOKUP(K148,工作表2!$B$2:$H$800,6,0 )=0,"",VLOOKUP(K148,工作表2!$B$2:$H$800,6,0 )),"")</f>
        <v/>
      </c>
      <c r="Q148" s="47" t="str">
        <f>IFERROR(IF(VLOOKUP(K148,工作表2!$B$2:$H$800,7,0 )=0,"",VLOOKUP(K148,工作表2!$B$2:$H$800,7,0 )),"")</f>
        <v/>
      </c>
      <c r="V148">
        <f t="shared" si="25"/>
        <v>0</v>
      </c>
      <c r="W148" s="48">
        <f t="shared" si="26"/>
        <v>0</v>
      </c>
      <c r="X148" s="48">
        <f t="shared" si="27"/>
        <v>0</v>
      </c>
      <c r="Y148">
        <f t="shared" si="28"/>
        <v>1</v>
      </c>
    </row>
    <row r="149" spans="1:25" x14ac:dyDescent="0.25">
      <c r="A149" s="53"/>
      <c r="B149" s="53"/>
      <c r="C149" s="53"/>
      <c r="D149" s="53"/>
      <c r="E149" s="53"/>
      <c r="F149" s="53"/>
      <c r="G149" t="str">
        <f t="shared" si="29"/>
        <v/>
      </c>
      <c r="H149" s="48" t="str">
        <f t="shared" si="30"/>
        <v/>
      </c>
      <c r="I149" s="48" t="str">
        <f t="shared" si="31"/>
        <v/>
      </c>
      <c r="J149" s="48" t="str">
        <f t="shared" si="32"/>
        <v/>
      </c>
      <c r="K149" s="49">
        <f t="shared" si="33"/>
        <v>0</v>
      </c>
      <c r="L149" s="47" t="str">
        <f>IFERROR(IF(VLOOKUP(K149,工作表2!$B$2:$H$800,2,0 )=0,"",VLOOKUP(K149,工作表2!$B$2:$H$800,2,0 )),"")</f>
        <v/>
      </c>
      <c r="M149" s="47" t="str">
        <f>IFERROR(IF(VLOOKUP(K149,工作表2!$B$2:$H$800,3,0 )=0,"",VLOOKUP(K149,工作表2!$B$2:$H$800,3,0 )),"")</f>
        <v/>
      </c>
      <c r="N149" s="47" t="str">
        <f>IFERROR(IF(VLOOKUP(K149,工作表2!$B$2:$H$800,4,0 )=0,"",VLOOKUP(K149,工作表2!$B$2:$H$800,4,0 )),"")</f>
        <v/>
      </c>
      <c r="O149" s="47" t="str">
        <f>IFERROR(IF(VLOOKUP(K149,工作表2!$B$2:$H$800,5,0 )=0,"",VLOOKUP(K149,工作表2!$B$2:$H$800,5,0 )),"")</f>
        <v/>
      </c>
      <c r="P149" s="47" t="str">
        <f>IFERROR(IF(VLOOKUP(K149,工作表2!$B$2:$H$800,6,0 )=0,"",VLOOKUP(K149,工作表2!$B$2:$H$800,6,0 )),"")</f>
        <v/>
      </c>
      <c r="Q149" s="47" t="str">
        <f>IFERROR(IF(VLOOKUP(K149,工作表2!$B$2:$H$800,7,0 )=0,"",VLOOKUP(K149,工作表2!$B$2:$H$800,7,0 )),"")</f>
        <v/>
      </c>
      <c r="V149">
        <f t="shared" si="25"/>
        <v>0</v>
      </c>
      <c r="W149" s="48">
        <f t="shared" si="26"/>
        <v>0</v>
      </c>
      <c r="X149" s="48">
        <f t="shared" si="27"/>
        <v>0</v>
      </c>
      <c r="Y149">
        <f t="shared" si="28"/>
        <v>1</v>
      </c>
    </row>
    <row r="150" spans="1:25" x14ac:dyDescent="0.25">
      <c r="A150" s="53"/>
      <c r="B150" s="53"/>
      <c r="C150" s="53"/>
      <c r="D150" s="53"/>
      <c r="E150" s="53"/>
      <c r="F150" s="53"/>
      <c r="G150" t="str">
        <f t="shared" si="29"/>
        <v/>
      </c>
      <c r="H150" s="48" t="str">
        <f t="shared" si="30"/>
        <v/>
      </c>
      <c r="I150" s="48" t="str">
        <f t="shared" si="31"/>
        <v/>
      </c>
      <c r="J150" s="48" t="str">
        <f t="shared" si="32"/>
        <v/>
      </c>
      <c r="K150" s="49">
        <f t="shared" si="33"/>
        <v>0</v>
      </c>
      <c r="L150" s="47" t="str">
        <f>IFERROR(IF(VLOOKUP(K150,工作表2!$B$2:$H$800,2,0 )=0,"",VLOOKUP(K150,工作表2!$B$2:$H$800,2,0 )),"")</f>
        <v/>
      </c>
      <c r="M150" s="47" t="str">
        <f>IFERROR(IF(VLOOKUP(K150,工作表2!$B$2:$H$800,3,0 )=0,"",VLOOKUP(K150,工作表2!$B$2:$H$800,3,0 )),"")</f>
        <v/>
      </c>
      <c r="N150" s="47" t="str">
        <f>IFERROR(IF(VLOOKUP(K150,工作表2!$B$2:$H$800,4,0 )=0,"",VLOOKUP(K150,工作表2!$B$2:$H$800,4,0 )),"")</f>
        <v/>
      </c>
      <c r="O150" s="47" t="str">
        <f>IFERROR(IF(VLOOKUP(K150,工作表2!$B$2:$H$800,5,0 )=0,"",VLOOKUP(K150,工作表2!$B$2:$H$800,5,0 )),"")</f>
        <v/>
      </c>
      <c r="P150" s="47" t="str">
        <f>IFERROR(IF(VLOOKUP(K150,工作表2!$B$2:$H$800,6,0 )=0,"",VLOOKUP(K150,工作表2!$B$2:$H$800,6,0 )),"")</f>
        <v/>
      </c>
      <c r="Q150" s="47" t="str">
        <f>IFERROR(IF(VLOOKUP(K150,工作表2!$B$2:$H$800,7,0 )=0,"",VLOOKUP(K150,工作表2!$B$2:$H$800,7,0 )),"")</f>
        <v/>
      </c>
      <c r="V150">
        <f t="shared" si="25"/>
        <v>0</v>
      </c>
      <c r="W150" s="48">
        <f t="shared" si="26"/>
        <v>0</v>
      </c>
      <c r="X150" s="48">
        <f t="shared" si="27"/>
        <v>0</v>
      </c>
      <c r="Y150">
        <f t="shared" si="28"/>
        <v>1</v>
      </c>
    </row>
    <row r="151" spans="1:25" x14ac:dyDescent="0.25">
      <c r="A151" s="53"/>
      <c r="B151" s="53"/>
      <c r="C151" s="53"/>
      <c r="D151" s="53"/>
      <c r="E151" s="53"/>
      <c r="F151" s="53"/>
      <c r="G151" t="str">
        <f t="shared" si="29"/>
        <v/>
      </c>
      <c r="H151" s="48" t="str">
        <f t="shared" si="30"/>
        <v/>
      </c>
      <c r="I151" s="48" t="str">
        <f t="shared" si="31"/>
        <v/>
      </c>
      <c r="J151" s="48" t="str">
        <f t="shared" si="32"/>
        <v/>
      </c>
      <c r="K151" s="49">
        <f t="shared" si="33"/>
        <v>0</v>
      </c>
      <c r="L151" s="47" t="str">
        <f>IFERROR(IF(VLOOKUP(K151,工作表2!$B$2:$H$800,2,0 )=0,"",VLOOKUP(K151,工作表2!$B$2:$H$800,2,0 )),"")</f>
        <v/>
      </c>
      <c r="M151" s="47" t="str">
        <f>IFERROR(IF(VLOOKUP(K151,工作表2!$B$2:$H$800,3,0 )=0,"",VLOOKUP(K151,工作表2!$B$2:$H$800,3,0 )),"")</f>
        <v/>
      </c>
      <c r="N151" s="47" t="str">
        <f>IFERROR(IF(VLOOKUP(K151,工作表2!$B$2:$H$800,4,0 )=0,"",VLOOKUP(K151,工作表2!$B$2:$H$800,4,0 )),"")</f>
        <v/>
      </c>
      <c r="O151" s="47" t="str">
        <f>IFERROR(IF(VLOOKUP(K151,工作表2!$B$2:$H$800,5,0 )=0,"",VLOOKUP(K151,工作表2!$B$2:$H$800,5,0 )),"")</f>
        <v/>
      </c>
      <c r="P151" s="47" t="str">
        <f>IFERROR(IF(VLOOKUP(K151,工作表2!$B$2:$H$800,6,0 )=0,"",VLOOKUP(K151,工作表2!$B$2:$H$800,6,0 )),"")</f>
        <v/>
      </c>
      <c r="Q151" s="47" t="str">
        <f>IFERROR(IF(VLOOKUP(K151,工作表2!$B$2:$H$800,7,0 )=0,"",VLOOKUP(K151,工作表2!$B$2:$H$800,7,0 )),"")</f>
        <v/>
      </c>
      <c r="V151">
        <f t="shared" si="25"/>
        <v>0</v>
      </c>
      <c r="W151" s="48">
        <f t="shared" si="26"/>
        <v>0</v>
      </c>
      <c r="X151" s="48">
        <f t="shared" si="27"/>
        <v>0</v>
      </c>
      <c r="Y151">
        <f t="shared" si="28"/>
        <v>1</v>
      </c>
    </row>
    <row r="152" spans="1:25" x14ac:dyDescent="0.25">
      <c r="A152" s="53"/>
      <c r="B152" s="53"/>
      <c r="C152" s="53"/>
      <c r="D152" s="53"/>
      <c r="E152" s="53"/>
      <c r="F152" s="53"/>
      <c r="G152" t="str">
        <f t="shared" si="29"/>
        <v/>
      </c>
      <c r="H152" s="48" t="str">
        <f t="shared" si="30"/>
        <v/>
      </c>
      <c r="I152" s="48" t="str">
        <f t="shared" si="31"/>
        <v/>
      </c>
      <c r="J152" s="48" t="str">
        <f t="shared" si="32"/>
        <v/>
      </c>
      <c r="K152" s="49">
        <f t="shared" si="33"/>
        <v>0</v>
      </c>
      <c r="L152" s="47" t="str">
        <f>IFERROR(IF(VLOOKUP(K152,工作表2!$B$2:$H$800,2,0 )=0,"",VLOOKUP(K152,工作表2!$B$2:$H$800,2,0 )),"")</f>
        <v/>
      </c>
      <c r="M152" s="47" t="str">
        <f>IFERROR(IF(VLOOKUP(K152,工作表2!$B$2:$H$800,3,0 )=0,"",VLOOKUP(K152,工作表2!$B$2:$H$800,3,0 )),"")</f>
        <v/>
      </c>
      <c r="N152" s="47" t="str">
        <f>IFERROR(IF(VLOOKUP(K152,工作表2!$B$2:$H$800,4,0 )=0,"",VLOOKUP(K152,工作表2!$B$2:$H$800,4,0 )),"")</f>
        <v/>
      </c>
      <c r="O152" s="47" t="str">
        <f>IFERROR(IF(VLOOKUP(K152,工作表2!$B$2:$H$800,5,0 )=0,"",VLOOKUP(K152,工作表2!$B$2:$H$800,5,0 )),"")</f>
        <v/>
      </c>
      <c r="P152" s="47" t="str">
        <f>IFERROR(IF(VLOOKUP(K152,工作表2!$B$2:$H$800,6,0 )=0,"",VLOOKUP(K152,工作表2!$B$2:$H$800,6,0 )),"")</f>
        <v/>
      </c>
      <c r="Q152" s="47" t="str">
        <f>IFERROR(IF(VLOOKUP(K152,工作表2!$B$2:$H$800,7,0 )=0,"",VLOOKUP(K152,工作表2!$B$2:$H$800,7,0 )),"")</f>
        <v/>
      </c>
      <c r="V152">
        <f t="shared" si="25"/>
        <v>0</v>
      </c>
      <c r="W152" s="48">
        <f t="shared" si="26"/>
        <v>0</v>
      </c>
      <c r="X152" s="48">
        <f t="shared" si="27"/>
        <v>0</v>
      </c>
      <c r="Y152">
        <f t="shared" si="28"/>
        <v>1</v>
      </c>
    </row>
    <row r="153" spans="1:25" x14ac:dyDescent="0.25">
      <c r="A153" s="53"/>
      <c r="B153" s="53"/>
      <c r="C153" s="53"/>
      <c r="D153" s="53"/>
      <c r="E153" s="53"/>
      <c r="F153" s="53"/>
      <c r="G153" t="str">
        <f t="shared" si="29"/>
        <v/>
      </c>
      <c r="H153" s="48" t="str">
        <f t="shared" si="30"/>
        <v/>
      </c>
      <c r="I153" s="48" t="str">
        <f t="shared" si="31"/>
        <v/>
      </c>
      <c r="J153" s="48" t="str">
        <f t="shared" si="32"/>
        <v/>
      </c>
      <c r="K153" s="49">
        <f t="shared" si="33"/>
        <v>0</v>
      </c>
      <c r="L153" s="47" t="str">
        <f>IFERROR(IF(VLOOKUP(K153,工作表2!$B$2:$H$800,2,0 )=0,"",VLOOKUP(K153,工作表2!$B$2:$H$800,2,0 )),"")</f>
        <v/>
      </c>
      <c r="M153" s="47" t="str">
        <f>IFERROR(IF(VLOOKUP(K153,工作表2!$B$2:$H$800,3,0 )=0,"",VLOOKUP(K153,工作表2!$B$2:$H$800,3,0 )),"")</f>
        <v/>
      </c>
      <c r="N153" s="47" t="str">
        <f>IFERROR(IF(VLOOKUP(K153,工作表2!$B$2:$H$800,4,0 )=0,"",VLOOKUP(K153,工作表2!$B$2:$H$800,4,0 )),"")</f>
        <v/>
      </c>
      <c r="O153" s="47" t="str">
        <f>IFERROR(IF(VLOOKUP(K153,工作表2!$B$2:$H$800,5,0 )=0,"",VLOOKUP(K153,工作表2!$B$2:$H$800,5,0 )),"")</f>
        <v/>
      </c>
      <c r="P153" s="47" t="str">
        <f>IFERROR(IF(VLOOKUP(K153,工作表2!$B$2:$H$800,6,0 )=0,"",VLOOKUP(K153,工作表2!$B$2:$H$800,6,0 )),"")</f>
        <v/>
      </c>
      <c r="Q153" s="47" t="str">
        <f>IFERROR(IF(VLOOKUP(K153,工作表2!$B$2:$H$800,7,0 )=0,"",VLOOKUP(K153,工作表2!$B$2:$H$800,7,0 )),"")</f>
        <v/>
      </c>
      <c r="V153">
        <f t="shared" si="25"/>
        <v>0</v>
      </c>
      <c r="W153" s="48">
        <f t="shared" si="26"/>
        <v>0</v>
      </c>
      <c r="X153" s="48">
        <f t="shared" si="27"/>
        <v>0</v>
      </c>
      <c r="Y153">
        <f t="shared" si="28"/>
        <v>1</v>
      </c>
    </row>
    <row r="154" spans="1:25" x14ac:dyDescent="0.25">
      <c r="A154" s="53"/>
      <c r="B154" s="53"/>
      <c r="C154" s="53"/>
      <c r="D154" s="53"/>
      <c r="E154" s="53"/>
      <c r="F154" s="53"/>
      <c r="G154" t="str">
        <f t="shared" si="29"/>
        <v/>
      </c>
      <c r="H154" s="48" t="str">
        <f t="shared" si="30"/>
        <v/>
      </c>
      <c r="I154" s="48" t="str">
        <f t="shared" si="31"/>
        <v/>
      </c>
      <c r="J154" s="48" t="str">
        <f t="shared" si="32"/>
        <v/>
      </c>
      <c r="K154" s="49">
        <f t="shared" si="33"/>
        <v>0</v>
      </c>
      <c r="L154" s="47" t="str">
        <f>IFERROR(IF(VLOOKUP(K154,工作表2!$B$2:$H$800,2,0 )=0,"",VLOOKUP(K154,工作表2!$B$2:$H$800,2,0 )),"")</f>
        <v/>
      </c>
      <c r="M154" s="47" t="str">
        <f>IFERROR(IF(VLOOKUP(K154,工作表2!$B$2:$H$800,3,0 )=0,"",VLOOKUP(K154,工作表2!$B$2:$H$800,3,0 )),"")</f>
        <v/>
      </c>
      <c r="N154" s="47" t="str">
        <f>IFERROR(IF(VLOOKUP(K154,工作表2!$B$2:$H$800,4,0 )=0,"",VLOOKUP(K154,工作表2!$B$2:$H$800,4,0 )),"")</f>
        <v/>
      </c>
      <c r="O154" s="47" t="str">
        <f>IFERROR(IF(VLOOKUP(K154,工作表2!$B$2:$H$800,5,0 )=0,"",VLOOKUP(K154,工作表2!$B$2:$H$800,5,0 )),"")</f>
        <v/>
      </c>
      <c r="P154" s="47" t="str">
        <f>IFERROR(IF(VLOOKUP(K154,工作表2!$B$2:$H$800,6,0 )=0,"",VLOOKUP(K154,工作表2!$B$2:$H$800,6,0 )),"")</f>
        <v/>
      </c>
      <c r="Q154" s="47" t="str">
        <f>IFERROR(IF(VLOOKUP(K154,工作表2!$B$2:$H$800,7,0 )=0,"",VLOOKUP(K154,工作表2!$B$2:$H$800,7,0 )),"")</f>
        <v/>
      </c>
      <c r="V154">
        <f t="shared" si="25"/>
        <v>0</v>
      </c>
      <c r="W154" s="48">
        <f t="shared" si="26"/>
        <v>0</v>
      </c>
      <c r="X154" s="48">
        <f t="shared" si="27"/>
        <v>0</v>
      </c>
      <c r="Y154">
        <f t="shared" si="28"/>
        <v>1</v>
      </c>
    </row>
    <row r="155" spans="1:25" x14ac:dyDescent="0.25">
      <c r="A155" s="53"/>
      <c r="B155" s="53"/>
      <c r="C155" s="53"/>
      <c r="D155" s="53"/>
      <c r="E155" s="53"/>
      <c r="F155" s="53"/>
      <c r="G155" t="str">
        <f t="shared" si="29"/>
        <v/>
      </c>
      <c r="H155" s="48" t="str">
        <f t="shared" si="30"/>
        <v/>
      </c>
      <c r="I155" s="48" t="str">
        <f t="shared" si="31"/>
        <v/>
      </c>
      <c r="J155" s="48" t="str">
        <f t="shared" si="32"/>
        <v/>
      </c>
      <c r="K155" s="49">
        <f t="shared" si="33"/>
        <v>0</v>
      </c>
      <c r="L155" s="47" t="str">
        <f>IFERROR(IF(VLOOKUP(K155,工作表2!$B$2:$H$800,2,0 )=0,"",VLOOKUP(K155,工作表2!$B$2:$H$800,2,0 )),"")</f>
        <v/>
      </c>
      <c r="M155" s="47" t="str">
        <f>IFERROR(IF(VLOOKUP(K155,工作表2!$B$2:$H$800,3,0 )=0,"",VLOOKUP(K155,工作表2!$B$2:$H$800,3,0 )),"")</f>
        <v/>
      </c>
      <c r="N155" s="47" t="str">
        <f>IFERROR(IF(VLOOKUP(K155,工作表2!$B$2:$H$800,4,0 )=0,"",VLOOKUP(K155,工作表2!$B$2:$H$800,4,0 )),"")</f>
        <v/>
      </c>
      <c r="O155" s="47" t="str">
        <f>IFERROR(IF(VLOOKUP(K155,工作表2!$B$2:$H$800,5,0 )=0,"",VLOOKUP(K155,工作表2!$B$2:$H$800,5,0 )),"")</f>
        <v/>
      </c>
      <c r="P155" s="47" t="str">
        <f>IFERROR(IF(VLOOKUP(K155,工作表2!$B$2:$H$800,6,0 )=0,"",VLOOKUP(K155,工作表2!$B$2:$H$800,6,0 )),"")</f>
        <v/>
      </c>
      <c r="Q155" s="47" t="str">
        <f>IFERROR(IF(VLOOKUP(K155,工作表2!$B$2:$H$800,7,0 )=0,"",VLOOKUP(K155,工作表2!$B$2:$H$800,7,0 )),"")</f>
        <v/>
      </c>
      <c r="V155">
        <f t="shared" si="25"/>
        <v>0</v>
      </c>
      <c r="W155" s="48">
        <f t="shared" si="26"/>
        <v>0</v>
      </c>
      <c r="X155" s="48">
        <f t="shared" si="27"/>
        <v>0</v>
      </c>
      <c r="Y155">
        <f t="shared" si="28"/>
        <v>1</v>
      </c>
    </row>
    <row r="156" spans="1:25" x14ac:dyDescent="0.25">
      <c r="A156" s="53"/>
      <c r="B156" s="53"/>
      <c r="C156" s="53"/>
      <c r="D156" s="53"/>
      <c r="E156" s="53"/>
      <c r="F156" s="53"/>
      <c r="G156" t="str">
        <f t="shared" si="29"/>
        <v/>
      </c>
      <c r="H156" s="48" t="str">
        <f t="shared" si="30"/>
        <v/>
      </c>
      <c r="I156" s="48" t="str">
        <f t="shared" si="31"/>
        <v/>
      </c>
      <c r="J156" s="48" t="str">
        <f t="shared" si="32"/>
        <v/>
      </c>
      <c r="K156" s="49">
        <f t="shared" si="33"/>
        <v>0</v>
      </c>
      <c r="L156" s="47" t="str">
        <f>IFERROR(IF(VLOOKUP(K156,工作表2!$B$2:$H$800,2,0 )=0,"",VLOOKUP(K156,工作表2!$B$2:$H$800,2,0 )),"")</f>
        <v/>
      </c>
      <c r="M156" s="47" t="str">
        <f>IFERROR(IF(VLOOKUP(K156,工作表2!$B$2:$H$800,3,0 )=0,"",VLOOKUP(K156,工作表2!$B$2:$H$800,3,0 )),"")</f>
        <v/>
      </c>
      <c r="N156" s="47" t="str">
        <f>IFERROR(IF(VLOOKUP(K156,工作表2!$B$2:$H$800,4,0 )=0,"",VLOOKUP(K156,工作表2!$B$2:$H$800,4,0 )),"")</f>
        <v/>
      </c>
      <c r="O156" s="47" t="str">
        <f>IFERROR(IF(VLOOKUP(K156,工作表2!$B$2:$H$800,5,0 )=0,"",VLOOKUP(K156,工作表2!$B$2:$H$800,5,0 )),"")</f>
        <v/>
      </c>
      <c r="P156" s="47" t="str">
        <f>IFERROR(IF(VLOOKUP(K156,工作表2!$B$2:$H$800,6,0 )=0,"",VLOOKUP(K156,工作表2!$B$2:$H$800,6,0 )),"")</f>
        <v/>
      </c>
      <c r="Q156" s="47" t="str">
        <f>IFERROR(IF(VLOOKUP(K156,工作表2!$B$2:$H$800,7,0 )=0,"",VLOOKUP(K156,工作表2!$B$2:$H$800,7,0 )),"")</f>
        <v/>
      </c>
      <c r="V156">
        <f t="shared" si="25"/>
        <v>0</v>
      </c>
      <c r="W156" s="48">
        <f t="shared" si="26"/>
        <v>0</v>
      </c>
      <c r="X156" s="48">
        <f t="shared" si="27"/>
        <v>0</v>
      </c>
      <c r="Y156">
        <f t="shared" si="28"/>
        <v>1</v>
      </c>
    </row>
    <row r="157" spans="1:25" x14ac:dyDescent="0.25">
      <c r="A157" s="53"/>
      <c r="B157" s="53"/>
      <c r="C157" s="53"/>
      <c r="D157" s="53"/>
      <c r="E157" s="53"/>
      <c r="F157" s="53"/>
      <c r="G157" t="str">
        <f t="shared" si="29"/>
        <v/>
      </c>
      <c r="H157" s="48" t="str">
        <f t="shared" si="30"/>
        <v/>
      </c>
      <c r="I157" s="48" t="str">
        <f t="shared" si="31"/>
        <v/>
      </c>
      <c r="J157" s="48" t="str">
        <f t="shared" si="32"/>
        <v/>
      </c>
      <c r="K157" s="49">
        <f t="shared" si="33"/>
        <v>0</v>
      </c>
      <c r="L157" s="47" t="str">
        <f>IFERROR(IF(VLOOKUP(K157,工作表2!$B$2:$H$800,2,0 )=0,"",VLOOKUP(K157,工作表2!$B$2:$H$800,2,0 )),"")</f>
        <v/>
      </c>
      <c r="M157" s="47" t="str">
        <f>IFERROR(IF(VLOOKUP(K157,工作表2!$B$2:$H$800,3,0 )=0,"",VLOOKUP(K157,工作表2!$B$2:$H$800,3,0 )),"")</f>
        <v/>
      </c>
      <c r="N157" s="47" t="str">
        <f>IFERROR(IF(VLOOKUP(K157,工作表2!$B$2:$H$800,4,0 )=0,"",VLOOKUP(K157,工作表2!$B$2:$H$800,4,0 )),"")</f>
        <v/>
      </c>
      <c r="O157" s="47" t="str">
        <f>IFERROR(IF(VLOOKUP(K157,工作表2!$B$2:$H$800,5,0 )=0,"",VLOOKUP(K157,工作表2!$B$2:$H$800,5,0 )),"")</f>
        <v/>
      </c>
      <c r="P157" s="47" t="str">
        <f>IFERROR(IF(VLOOKUP(K157,工作表2!$B$2:$H$800,6,0 )=0,"",VLOOKUP(K157,工作表2!$B$2:$H$800,6,0 )),"")</f>
        <v/>
      </c>
      <c r="Q157" s="47" t="str">
        <f>IFERROR(IF(VLOOKUP(K157,工作表2!$B$2:$H$800,7,0 )=0,"",VLOOKUP(K157,工作表2!$B$2:$H$800,7,0 )),"")</f>
        <v/>
      </c>
      <c r="V157">
        <f t="shared" si="25"/>
        <v>0</v>
      </c>
      <c r="W157" s="48">
        <f t="shared" si="26"/>
        <v>0</v>
      </c>
      <c r="X157" s="48">
        <f t="shared" si="27"/>
        <v>0</v>
      </c>
      <c r="Y157">
        <f t="shared" si="28"/>
        <v>1</v>
      </c>
    </row>
    <row r="158" spans="1:25" x14ac:dyDescent="0.25">
      <c r="A158" s="53"/>
      <c r="B158" s="53"/>
      <c r="C158" s="53"/>
      <c r="D158" s="53"/>
      <c r="E158" s="53"/>
      <c r="F158" s="53"/>
      <c r="G158" t="str">
        <f t="shared" si="29"/>
        <v/>
      </c>
      <c r="H158" s="48" t="str">
        <f t="shared" si="30"/>
        <v/>
      </c>
      <c r="I158" s="48" t="str">
        <f t="shared" si="31"/>
        <v/>
      </c>
      <c r="J158" s="48" t="str">
        <f t="shared" si="32"/>
        <v/>
      </c>
      <c r="K158" s="49">
        <f t="shared" si="33"/>
        <v>0</v>
      </c>
      <c r="L158" s="47" t="str">
        <f>IFERROR(IF(VLOOKUP(K158,工作表2!$B$2:$H$800,2,0 )=0,"",VLOOKUP(K158,工作表2!$B$2:$H$800,2,0 )),"")</f>
        <v/>
      </c>
      <c r="M158" s="47" t="str">
        <f>IFERROR(IF(VLOOKUP(K158,工作表2!$B$2:$H$800,3,0 )=0,"",VLOOKUP(K158,工作表2!$B$2:$H$800,3,0 )),"")</f>
        <v/>
      </c>
      <c r="N158" s="47" t="str">
        <f>IFERROR(IF(VLOOKUP(K158,工作表2!$B$2:$H$800,4,0 )=0,"",VLOOKUP(K158,工作表2!$B$2:$H$800,4,0 )),"")</f>
        <v/>
      </c>
      <c r="O158" s="47" t="str">
        <f>IFERROR(IF(VLOOKUP(K158,工作表2!$B$2:$H$800,5,0 )=0,"",VLOOKUP(K158,工作表2!$B$2:$H$800,5,0 )),"")</f>
        <v/>
      </c>
      <c r="P158" s="47" t="str">
        <f>IFERROR(IF(VLOOKUP(K158,工作表2!$B$2:$H$800,6,0 )=0,"",VLOOKUP(K158,工作表2!$B$2:$H$800,6,0 )),"")</f>
        <v/>
      </c>
      <c r="Q158" s="47" t="str">
        <f>IFERROR(IF(VLOOKUP(K158,工作表2!$B$2:$H$800,7,0 )=0,"",VLOOKUP(K158,工作表2!$B$2:$H$800,7,0 )),"")</f>
        <v/>
      </c>
      <c r="V158">
        <f t="shared" si="25"/>
        <v>0</v>
      </c>
      <c r="W158" s="48">
        <f t="shared" si="26"/>
        <v>0</v>
      </c>
      <c r="X158" s="48">
        <f t="shared" si="27"/>
        <v>0</v>
      </c>
      <c r="Y158">
        <f t="shared" si="28"/>
        <v>1</v>
      </c>
    </row>
    <row r="159" spans="1:25" x14ac:dyDescent="0.25">
      <c r="A159" s="53"/>
      <c r="B159" s="53"/>
      <c r="C159" s="53"/>
      <c r="D159" s="53"/>
      <c r="E159" s="53"/>
      <c r="F159" s="53"/>
      <c r="G159" t="str">
        <f t="shared" si="29"/>
        <v/>
      </c>
      <c r="H159" s="48" t="str">
        <f t="shared" si="30"/>
        <v/>
      </c>
      <c r="I159" s="48" t="str">
        <f t="shared" si="31"/>
        <v/>
      </c>
      <c r="J159" s="48" t="str">
        <f t="shared" si="32"/>
        <v/>
      </c>
      <c r="K159" s="49">
        <f t="shared" si="33"/>
        <v>0</v>
      </c>
      <c r="L159" s="47" t="str">
        <f>IFERROR(IF(VLOOKUP(K159,工作表2!$B$2:$H$800,2,0 )=0,"",VLOOKUP(K159,工作表2!$B$2:$H$800,2,0 )),"")</f>
        <v/>
      </c>
      <c r="M159" s="47" t="str">
        <f>IFERROR(IF(VLOOKUP(K159,工作表2!$B$2:$H$800,3,0 )=0,"",VLOOKUP(K159,工作表2!$B$2:$H$800,3,0 )),"")</f>
        <v/>
      </c>
      <c r="N159" s="47" t="str">
        <f>IFERROR(IF(VLOOKUP(K159,工作表2!$B$2:$H$800,4,0 )=0,"",VLOOKUP(K159,工作表2!$B$2:$H$800,4,0 )),"")</f>
        <v/>
      </c>
      <c r="O159" s="47" t="str">
        <f>IFERROR(IF(VLOOKUP(K159,工作表2!$B$2:$H$800,5,0 )=0,"",VLOOKUP(K159,工作表2!$B$2:$H$800,5,0 )),"")</f>
        <v/>
      </c>
      <c r="P159" s="47" t="str">
        <f>IFERROR(IF(VLOOKUP(K159,工作表2!$B$2:$H$800,6,0 )=0,"",VLOOKUP(K159,工作表2!$B$2:$H$800,6,0 )),"")</f>
        <v/>
      </c>
      <c r="Q159" s="47" t="str">
        <f>IFERROR(IF(VLOOKUP(K159,工作表2!$B$2:$H$800,7,0 )=0,"",VLOOKUP(K159,工作表2!$B$2:$H$800,7,0 )),"")</f>
        <v/>
      </c>
      <c r="V159">
        <f t="shared" si="25"/>
        <v>0</v>
      </c>
      <c r="W159" s="48">
        <f t="shared" si="26"/>
        <v>0</v>
      </c>
      <c r="X159" s="48">
        <f t="shared" si="27"/>
        <v>0</v>
      </c>
      <c r="Y159">
        <f t="shared" si="28"/>
        <v>1</v>
      </c>
    </row>
    <row r="160" spans="1:25" x14ac:dyDescent="0.25">
      <c r="A160" s="53"/>
      <c r="B160" s="53"/>
      <c r="C160" s="53"/>
      <c r="D160" s="53"/>
      <c r="E160" s="53"/>
      <c r="F160" s="53"/>
      <c r="G160" t="str">
        <f t="shared" si="29"/>
        <v/>
      </c>
      <c r="H160" s="48" t="str">
        <f t="shared" si="30"/>
        <v/>
      </c>
      <c r="I160" s="48" t="str">
        <f t="shared" si="31"/>
        <v/>
      </c>
      <c r="J160" s="48" t="str">
        <f t="shared" si="32"/>
        <v/>
      </c>
      <c r="K160" s="49">
        <f t="shared" si="33"/>
        <v>0</v>
      </c>
      <c r="L160" s="47" t="str">
        <f>IFERROR(IF(VLOOKUP(K160,工作表2!$B$2:$H$800,2,0 )=0,"",VLOOKUP(K160,工作表2!$B$2:$H$800,2,0 )),"")</f>
        <v/>
      </c>
      <c r="M160" s="47" t="str">
        <f>IFERROR(IF(VLOOKUP(K160,工作表2!$B$2:$H$800,3,0 )=0,"",VLOOKUP(K160,工作表2!$B$2:$H$800,3,0 )),"")</f>
        <v/>
      </c>
      <c r="N160" s="47" t="str">
        <f>IFERROR(IF(VLOOKUP(K160,工作表2!$B$2:$H$800,4,0 )=0,"",VLOOKUP(K160,工作表2!$B$2:$H$800,4,0 )),"")</f>
        <v/>
      </c>
      <c r="O160" s="47" t="str">
        <f>IFERROR(IF(VLOOKUP(K160,工作表2!$B$2:$H$800,5,0 )=0,"",VLOOKUP(K160,工作表2!$B$2:$H$800,5,0 )),"")</f>
        <v/>
      </c>
      <c r="P160" s="47" t="str">
        <f>IFERROR(IF(VLOOKUP(K160,工作表2!$B$2:$H$800,6,0 )=0,"",VLOOKUP(K160,工作表2!$B$2:$H$800,6,0 )),"")</f>
        <v/>
      </c>
      <c r="Q160" s="47" t="str">
        <f>IFERROR(IF(VLOOKUP(K160,工作表2!$B$2:$H$800,7,0 )=0,"",VLOOKUP(K160,工作表2!$B$2:$H$800,7,0 )),"")</f>
        <v/>
      </c>
      <c r="V160">
        <f t="shared" si="25"/>
        <v>0</v>
      </c>
      <c r="W160" s="48">
        <f t="shared" si="26"/>
        <v>0</v>
      </c>
      <c r="X160" s="48">
        <f t="shared" si="27"/>
        <v>0</v>
      </c>
      <c r="Y160">
        <f t="shared" si="28"/>
        <v>1</v>
      </c>
    </row>
    <row r="161" spans="1:17" x14ac:dyDescent="0.25">
      <c r="A161" s="53"/>
      <c r="B161" s="53"/>
      <c r="C161" s="53"/>
      <c r="D161" s="53"/>
      <c r="E161" s="53"/>
      <c r="F161" s="53"/>
      <c r="G161" t="str">
        <f t="shared" si="29"/>
        <v/>
      </c>
      <c r="H161" s="48" t="str">
        <f t="shared" si="30"/>
        <v/>
      </c>
      <c r="I161" s="48" t="str">
        <f t="shared" si="31"/>
        <v/>
      </c>
      <c r="J161" s="48" t="str">
        <f t="shared" si="32"/>
        <v/>
      </c>
      <c r="K161" s="49">
        <f t="shared" si="33"/>
        <v>0</v>
      </c>
      <c r="L161" s="47" t="str">
        <f>IFERROR(IF(VLOOKUP(K161,工作表2!$B$2:$H$800,2,0 )=0,"",VLOOKUP(K161,工作表2!$B$2:$H$800,2,0 )),"")</f>
        <v/>
      </c>
      <c r="M161" s="47" t="str">
        <f>IFERROR(IF(VLOOKUP(K161,工作表2!$B$2:$H$800,3,0 )=0,"",VLOOKUP(K161,工作表2!$B$2:$H$800,3,0 )),"")</f>
        <v/>
      </c>
      <c r="N161" s="47" t="str">
        <f>IFERROR(IF(VLOOKUP(K161,工作表2!$B$2:$H$800,4,0 )=0,"",VLOOKUP(K161,工作表2!$B$2:$H$800,4,0 )),"")</f>
        <v/>
      </c>
      <c r="O161" s="47" t="str">
        <f>IFERROR(IF(VLOOKUP(K161,工作表2!$B$2:$H$800,5,0 )=0,"",VLOOKUP(K161,工作表2!$B$2:$H$800,5,0 )),"")</f>
        <v/>
      </c>
      <c r="P161" s="47" t="str">
        <f>IFERROR(IF(VLOOKUP(K161,工作表2!$B$2:$H$800,6,0 )=0,"",VLOOKUP(K161,工作表2!$B$2:$H$800,6,0 )),"")</f>
        <v/>
      </c>
      <c r="Q161" s="47" t="str">
        <f>IFERROR(IF(VLOOKUP(K161,工作表2!$B$2:$H$800,7,0 )=0,"",VLOOKUP(K161,工作表2!$B$2:$H$800,7,0 )),"")</f>
        <v/>
      </c>
    </row>
    <row r="162" spans="1:17" x14ac:dyDescent="0.25">
      <c r="A162" s="53"/>
      <c r="B162" s="53"/>
      <c r="C162" s="53"/>
      <c r="D162" s="53"/>
      <c r="E162" s="53"/>
      <c r="F162" s="53"/>
      <c r="G162" t="str">
        <f t="shared" si="29"/>
        <v/>
      </c>
      <c r="H162" s="48" t="str">
        <f t="shared" si="30"/>
        <v/>
      </c>
      <c r="I162" s="48" t="str">
        <f t="shared" si="31"/>
        <v/>
      </c>
      <c r="J162" s="48" t="str">
        <f t="shared" si="32"/>
        <v/>
      </c>
      <c r="K162" s="49">
        <f t="shared" si="33"/>
        <v>0</v>
      </c>
      <c r="L162" s="47" t="str">
        <f>IFERROR(IF(VLOOKUP(K162,工作表2!$B$2:$H$800,2,0 )=0,"",VLOOKUP(K162,工作表2!$B$2:$H$800,2,0 )),"")</f>
        <v/>
      </c>
      <c r="M162" s="47" t="str">
        <f>IFERROR(IF(VLOOKUP(K162,工作表2!$B$2:$H$800,3,0 )=0,"",VLOOKUP(K162,工作表2!$B$2:$H$800,3,0 )),"")</f>
        <v/>
      </c>
      <c r="N162" s="47" t="str">
        <f>IFERROR(IF(VLOOKUP(K162,工作表2!$B$2:$H$800,4,0 )=0,"",VLOOKUP(K162,工作表2!$B$2:$H$800,4,0 )),"")</f>
        <v/>
      </c>
      <c r="O162" s="47" t="str">
        <f>IFERROR(IF(VLOOKUP(K162,工作表2!$B$2:$H$800,5,0 )=0,"",VLOOKUP(K162,工作表2!$B$2:$H$800,5,0 )),"")</f>
        <v/>
      </c>
      <c r="P162" s="47" t="str">
        <f>IFERROR(IF(VLOOKUP(K162,工作表2!$B$2:$H$800,6,0 )=0,"",VLOOKUP(K162,工作表2!$B$2:$H$800,6,0 )),"")</f>
        <v/>
      </c>
      <c r="Q162" s="47" t="str">
        <f>IFERROR(IF(VLOOKUP(K162,工作表2!$B$2:$H$800,7,0 )=0,"",VLOOKUP(K162,工作表2!$B$2:$H$800,7,0 )),"")</f>
        <v/>
      </c>
    </row>
    <row r="163" spans="1:17" x14ac:dyDescent="0.25">
      <c r="A163" s="53"/>
      <c r="B163" s="53"/>
      <c r="C163" s="53"/>
      <c r="D163" s="53"/>
      <c r="E163" s="53"/>
      <c r="F163" s="53"/>
      <c r="G163" t="str">
        <f t="shared" si="29"/>
        <v/>
      </c>
      <c r="H163" s="48" t="str">
        <f t="shared" si="30"/>
        <v/>
      </c>
      <c r="I163" s="48" t="str">
        <f t="shared" si="31"/>
        <v/>
      </c>
      <c r="J163" s="48" t="str">
        <f t="shared" si="32"/>
        <v/>
      </c>
      <c r="K163" s="49">
        <f t="shared" si="33"/>
        <v>0</v>
      </c>
      <c r="L163" s="47" t="str">
        <f>IFERROR(IF(VLOOKUP(K163,工作表2!$B$2:$H$800,2,0 )=0,"",VLOOKUP(K163,工作表2!$B$2:$H$800,2,0 )),"")</f>
        <v/>
      </c>
      <c r="M163" s="47" t="str">
        <f>IFERROR(IF(VLOOKUP(K163,工作表2!$B$2:$H$800,3,0 )=0,"",VLOOKUP(K163,工作表2!$B$2:$H$800,3,0 )),"")</f>
        <v/>
      </c>
      <c r="N163" s="47" t="str">
        <f>IFERROR(IF(VLOOKUP(K163,工作表2!$B$2:$H$800,4,0 )=0,"",VLOOKUP(K163,工作表2!$B$2:$H$800,4,0 )),"")</f>
        <v/>
      </c>
      <c r="O163" s="47" t="str">
        <f>IFERROR(IF(VLOOKUP(K163,工作表2!$B$2:$H$800,5,0 )=0,"",VLOOKUP(K163,工作表2!$B$2:$H$800,5,0 )),"")</f>
        <v/>
      </c>
      <c r="P163" s="47" t="str">
        <f>IFERROR(IF(VLOOKUP(K163,工作表2!$B$2:$H$800,6,0 )=0,"",VLOOKUP(K163,工作表2!$B$2:$H$800,6,0 )),"")</f>
        <v/>
      </c>
      <c r="Q163" s="47" t="str">
        <f>IFERROR(IF(VLOOKUP(K163,工作表2!$B$2:$H$800,7,0 )=0,"",VLOOKUP(K163,工作表2!$B$2:$H$800,7,0 )),"")</f>
        <v/>
      </c>
    </row>
    <row r="164" spans="1:17" x14ac:dyDescent="0.25">
      <c r="A164" s="53"/>
      <c r="B164" s="53"/>
      <c r="C164" s="53"/>
      <c r="D164" s="53"/>
      <c r="E164" s="53"/>
      <c r="F164" s="53"/>
      <c r="G164" t="str">
        <f t="shared" si="29"/>
        <v/>
      </c>
      <c r="H164" s="48" t="str">
        <f t="shared" si="30"/>
        <v/>
      </c>
      <c r="I164" s="48" t="str">
        <f t="shared" si="31"/>
        <v/>
      </c>
      <c r="J164" s="48" t="str">
        <f t="shared" si="32"/>
        <v/>
      </c>
      <c r="K164" s="49">
        <f t="shared" si="33"/>
        <v>0</v>
      </c>
      <c r="L164" s="47" t="str">
        <f>IFERROR(IF(VLOOKUP(K164,工作表2!$B$2:$H$800,2,0 )=0,"",VLOOKUP(K164,工作表2!$B$2:$H$800,2,0 )),"")</f>
        <v/>
      </c>
      <c r="M164" s="47" t="str">
        <f>IFERROR(IF(VLOOKUP(K164,工作表2!$B$2:$H$800,3,0 )=0,"",VLOOKUP(K164,工作表2!$B$2:$H$800,3,0 )),"")</f>
        <v/>
      </c>
      <c r="N164" s="47" t="str">
        <f>IFERROR(IF(VLOOKUP(K164,工作表2!$B$2:$H$800,4,0 )=0,"",VLOOKUP(K164,工作表2!$B$2:$H$800,4,0 )),"")</f>
        <v/>
      </c>
      <c r="O164" s="47" t="str">
        <f>IFERROR(IF(VLOOKUP(K164,工作表2!$B$2:$H$800,5,0 )=0,"",VLOOKUP(K164,工作表2!$B$2:$H$800,5,0 )),"")</f>
        <v/>
      </c>
      <c r="P164" s="47" t="str">
        <f>IFERROR(IF(VLOOKUP(K164,工作表2!$B$2:$H$800,6,0 )=0,"",VLOOKUP(K164,工作表2!$B$2:$H$800,6,0 )),"")</f>
        <v/>
      </c>
      <c r="Q164" s="47" t="str">
        <f>IFERROR(IF(VLOOKUP(K164,工作表2!$B$2:$H$800,7,0 )=0,"",VLOOKUP(K164,工作表2!$B$2:$H$800,7,0 )),"")</f>
        <v/>
      </c>
    </row>
    <row r="165" spans="1:17" x14ac:dyDescent="0.25">
      <c r="A165" s="53"/>
      <c r="B165" s="53"/>
      <c r="C165" s="53"/>
      <c r="D165" s="53"/>
      <c r="E165" s="53"/>
      <c r="F165" s="53"/>
      <c r="G165" t="str">
        <f t="shared" si="29"/>
        <v/>
      </c>
      <c r="H165" s="48" t="str">
        <f t="shared" si="30"/>
        <v/>
      </c>
      <c r="I165" s="48" t="str">
        <f t="shared" si="31"/>
        <v/>
      </c>
      <c r="J165" s="48" t="str">
        <f t="shared" si="32"/>
        <v/>
      </c>
      <c r="K165" s="49">
        <f t="shared" si="33"/>
        <v>0</v>
      </c>
      <c r="L165" s="47" t="str">
        <f>IFERROR(IF(VLOOKUP(K165,工作表2!$B$2:$H$800,2,0 )=0,"",VLOOKUP(K165,工作表2!$B$2:$H$800,2,0 )),"")</f>
        <v/>
      </c>
      <c r="M165" s="47" t="str">
        <f>IFERROR(IF(VLOOKUP(K165,工作表2!$B$2:$H$800,3,0 )=0,"",VLOOKUP(K165,工作表2!$B$2:$H$800,3,0 )),"")</f>
        <v/>
      </c>
      <c r="N165" s="47" t="str">
        <f>IFERROR(IF(VLOOKUP(K165,工作表2!$B$2:$H$800,4,0 )=0,"",VLOOKUP(K165,工作表2!$B$2:$H$800,4,0 )),"")</f>
        <v/>
      </c>
      <c r="O165" s="47" t="str">
        <f>IFERROR(IF(VLOOKUP(K165,工作表2!$B$2:$H$800,5,0 )=0,"",VLOOKUP(K165,工作表2!$B$2:$H$800,5,0 )),"")</f>
        <v/>
      </c>
      <c r="P165" s="47" t="str">
        <f>IFERROR(IF(VLOOKUP(K165,工作表2!$B$2:$H$800,6,0 )=0,"",VLOOKUP(K165,工作表2!$B$2:$H$800,6,0 )),"")</f>
        <v/>
      </c>
      <c r="Q165" s="47" t="str">
        <f>IFERROR(IF(VLOOKUP(K165,工作表2!$B$2:$H$800,7,0 )=0,"",VLOOKUP(K165,工作表2!$B$2:$H$800,7,0 )),"")</f>
        <v/>
      </c>
    </row>
    <row r="166" spans="1:17" x14ac:dyDescent="0.25">
      <c r="A166" s="53"/>
      <c r="B166" s="53"/>
      <c r="C166" s="53"/>
      <c r="D166" s="53"/>
      <c r="E166" s="53"/>
      <c r="F166" s="53"/>
      <c r="G166" t="str">
        <f t="shared" si="29"/>
        <v/>
      </c>
      <c r="H166" s="48" t="str">
        <f t="shared" si="30"/>
        <v/>
      </c>
      <c r="I166" s="48" t="str">
        <f t="shared" si="31"/>
        <v/>
      </c>
      <c r="J166" s="48" t="str">
        <f t="shared" si="32"/>
        <v/>
      </c>
      <c r="K166" s="49">
        <f t="shared" si="33"/>
        <v>0</v>
      </c>
      <c r="L166" s="47" t="str">
        <f>IFERROR(IF(VLOOKUP(K166,工作表2!$B$2:$H$800,2,0 )=0,"",VLOOKUP(K166,工作表2!$B$2:$H$800,2,0 )),"")</f>
        <v/>
      </c>
      <c r="M166" s="47" t="str">
        <f>IFERROR(IF(VLOOKUP(K166,工作表2!$B$2:$H$800,3,0 )=0,"",VLOOKUP(K166,工作表2!$B$2:$H$800,3,0 )),"")</f>
        <v/>
      </c>
      <c r="N166" s="47" t="str">
        <f>IFERROR(IF(VLOOKUP(K166,工作表2!$B$2:$H$800,4,0 )=0,"",VLOOKUP(K166,工作表2!$B$2:$H$800,4,0 )),"")</f>
        <v/>
      </c>
      <c r="O166" s="47" t="str">
        <f>IFERROR(IF(VLOOKUP(K166,工作表2!$B$2:$H$800,5,0 )=0,"",VLOOKUP(K166,工作表2!$B$2:$H$800,5,0 )),"")</f>
        <v/>
      </c>
      <c r="P166" s="47" t="str">
        <f>IFERROR(IF(VLOOKUP(K166,工作表2!$B$2:$H$800,6,0 )=0,"",VLOOKUP(K166,工作表2!$B$2:$H$800,6,0 )),"")</f>
        <v/>
      </c>
      <c r="Q166" s="47" t="str">
        <f>IFERROR(IF(VLOOKUP(K166,工作表2!$B$2:$H$800,7,0 )=0,"",VLOOKUP(K166,工作表2!$B$2:$H$800,7,0 )),"")</f>
        <v/>
      </c>
    </row>
    <row r="167" spans="1:17" x14ac:dyDescent="0.25">
      <c r="A167" s="53"/>
      <c r="B167" s="53"/>
      <c r="C167" s="53"/>
      <c r="D167" s="53"/>
      <c r="E167" s="53"/>
      <c r="F167" s="53"/>
      <c r="G167" t="str">
        <f t="shared" si="29"/>
        <v/>
      </c>
      <c r="H167" s="48" t="str">
        <f t="shared" si="30"/>
        <v/>
      </c>
      <c r="I167" s="48" t="str">
        <f t="shared" si="31"/>
        <v/>
      </c>
      <c r="J167" s="48" t="str">
        <f t="shared" si="32"/>
        <v/>
      </c>
      <c r="K167" s="49">
        <f t="shared" si="33"/>
        <v>0</v>
      </c>
      <c r="L167" s="47" t="str">
        <f>IFERROR(IF(VLOOKUP(K167,工作表2!$B$2:$H$800,2,0 )=0,"",VLOOKUP(K167,工作表2!$B$2:$H$800,2,0 )),"")</f>
        <v/>
      </c>
      <c r="M167" s="47" t="str">
        <f>IFERROR(IF(VLOOKUP(K167,工作表2!$B$2:$H$800,3,0 )=0,"",VLOOKUP(K167,工作表2!$B$2:$H$800,3,0 )),"")</f>
        <v/>
      </c>
      <c r="N167" s="47" t="str">
        <f>IFERROR(IF(VLOOKUP(K167,工作表2!$B$2:$H$800,4,0 )=0,"",VLOOKUP(K167,工作表2!$B$2:$H$800,4,0 )),"")</f>
        <v/>
      </c>
      <c r="O167" s="47" t="str">
        <f>IFERROR(IF(VLOOKUP(K167,工作表2!$B$2:$H$800,5,0 )=0,"",VLOOKUP(K167,工作表2!$B$2:$H$800,5,0 )),"")</f>
        <v/>
      </c>
      <c r="P167" s="47" t="str">
        <f>IFERROR(IF(VLOOKUP(K167,工作表2!$B$2:$H$800,6,0 )=0,"",VLOOKUP(K167,工作表2!$B$2:$H$800,6,0 )),"")</f>
        <v/>
      </c>
      <c r="Q167" s="47" t="str">
        <f>IFERROR(IF(VLOOKUP(K167,工作表2!$B$2:$H$800,7,0 )=0,"",VLOOKUP(K167,工作表2!$B$2:$H$800,7,0 )),"")</f>
        <v/>
      </c>
    </row>
    <row r="168" spans="1:17" x14ac:dyDescent="0.25">
      <c r="A168" s="53"/>
      <c r="B168" s="53"/>
      <c r="C168" s="53"/>
      <c r="D168" s="53"/>
      <c r="E168" s="53"/>
      <c r="F168" s="53"/>
      <c r="G168" t="str">
        <f t="shared" si="29"/>
        <v/>
      </c>
      <c r="H168" s="48" t="str">
        <f t="shared" si="30"/>
        <v/>
      </c>
      <c r="I168" s="48" t="str">
        <f t="shared" si="31"/>
        <v/>
      </c>
      <c r="J168" s="48" t="str">
        <f t="shared" si="32"/>
        <v/>
      </c>
      <c r="K168" s="49">
        <f t="shared" si="33"/>
        <v>0</v>
      </c>
      <c r="L168" s="47" t="str">
        <f>IFERROR(IF(VLOOKUP(K168,工作表2!$B$2:$H$800,2,0 )=0,"",VLOOKUP(K168,工作表2!$B$2:$H$800,2,0 )),"")</f>
        <v/>
      </c>
      <c r="M168" s="47" t="str">
        <f>IFERROR(IF(VLOOKUP(K168,工作表2!$B$2:$H$800,3,0 )=0,"",VLOOKUP(K168,工作表2!$B$2:$H$800,3,0 )),"")</f>
        <v/>
      </c>
      <c r="N168" s="47" t="str">
        <f>IFERROR(IF(VLOOKUP(K168,工作表2!$B$2:$H$800,4,0 )=0,"",VLOOKUP(K168,工作表2!$B$2:$H$800,4,0 )),"")</f>
        <v/>
      </c>
      <c r="O168" s="47" t="str">
        <f>IFERROR(IF(VLOOKUP(K168,工作表2!$B$2:$H$800,5,0 )=0,"",VLOOKUP(K168,工作表2!$B$2:$H$800,5,0 )),"")</f>
        <v/>
      </c>
      <c r="P168" s="47" t="str">
        <f>IFERROR(IF(VLOOKUP(K168,工作表2!$B$2:$H$800,6,0 )=0,"",VLOOKUP(K168,工作表2!$B$2:$H$800,6,0 )),"")</f>
        <v/>
      </c>
      <c r="Q168" s="47" t="str">
        <f>IFERROR(IF(VLOOKUP(K168,工作表2!$B$2:$H$800,7,0 )=0,"",VLOOKUP(K168,工作表2!$B$2:$H$800,7,0 )),"")</f>
        <v/>
      </c>
    </row>
    <row r="169" spans="1:17" x14ac:dyDescent="0.25">
      <c r="A169" s="53"/>
      <c r="B169" s="53"/>
      <c r="C169" s="53"/>
      <c r="D169" s="53"/>
      <c r="E169" s="53"/>
      <c r="F169" s="53"/>
      <c r="G169" t="str">
        <f t="shared" si="29"/>
        <v/>
      </c>
      <c r="H169" s="48" t="str">
        <f t="shared" si="30"/>
        <v/>
      </c>
      <c r="I169" s="48" t="str">
        <f t="shared" si="31"/>
        <v/>
      </c>
      <c r="J169" s="48" t="str">
        <f t="shared" si="32"/>
        <v/>
      </c>
      <c r="K169" s="49">
        <f t="shared" si="33"/>
        <v>0</v>
      </c>
      <c r="L169" s="47" t="str">
        <f>IFERROR(IF(VLOOKUP(K169,工作表2!$B$2:$H$800,2,0 )=0,"",VLOOKUP(K169,工作表2!$B$2:$H$800,2,0 )),"")</f>
        <v/>
      </c>
      <c r="M169" s="47" t="str">
        <f>IFERROR(IF(VLOOKUP(K169,工作表2!$B$2:$H$800,3,0 )=0,"",VLOOKUP(K169,工作表2!$B$2:$H$800,3,0 )),"")</f>
        <v/>
      </c>
      <c r="N169" s="47" t="str">
        <f>IFERROR(IF(VLOOKUP(K169,工作表2!$B$2:$H$800,4,0 )=0,"",VLOOKUP(K169,工作表2!$B$2:$H$800,4,0 )),"")</f>
        <v/>
      </c>
      <c r="O169" s="47" t="str">
        <f>IFERROR(IF(VLOOKUP(K169,工作表2!$B$2:$H$800,5,0 )=0,"",VLOOKUP(K169,工作表2!$B$2:$H$800,5,0 )),"")</f>
        <v/>
      </c>
      <c r="P169" s="47" t="str">
        <f>IFERROR(IF(VLOOKUP(K169,工作表2!$B$2:$H$800,6,0 )=0,"",VLOOKUP(K169,工作表2!$B$2:$H$800,6,0 )),"")</f>
        <v/>
      </c>
      <c r="Q169" s="47" t="str">
        <f>IFERROR(IF(VLOOKUP(K169,工作表2!$B$2:$H$800,7,0 )=0,"",VLOOKUP(K169,工作表2!$B$2:$H$800,7,0 )),"")</f>
        <v/>
      </c>
    </row>
    <row r="170" spans="1:17" x14ac:dyDescent="0.25">
      <c r="A170" s="53"/>
      <c r="B170" s="53"/>
      <c r="C170" s="53"/>
      <c r="D170" s="53"/>
      <c r="E170" s="53"/>
      <c r="F170" s="53"/>
      <c r="G170" t="str">
        <f t="shared" si="29"/>
        <v/>
      </c>
      <c r="H170" s="48" t="str">
        <f t="shared" si="30"/>
        <v/>
      </c>
      <c r="I170" s="48" t="str">
        <f t="shared" si="31"/>
        <v/>
      </c>
      <c r="J170" s="48" t="str">
        <f t="shared" si="32"/>
        <v/>
      </c>
      <c r="K170" s="49">
        <f t="shared" si="33"/>
        <v>0</v>
      </c>
      <c r="L170" s="47" t="str">
        <f>IFERROR(IF(VLOOKUP(K170,工作表2!$B$2:$H$800,2,0 )=0,"",VLOOKUP(K170,工作表2!$B$2:$H$800,2,0 )),"")</f>
        <v/>
      </c>
      <c r="M170" s="47" t="str">
        <f>IFERROR(IF(VLOOKUP(K170,工作表2!$B$2:$H$800,3,0 )=0,"",VLOOKUP(K170,工作表2!$B$2:$H$800,3,0 )),"")</f>
        <v/>
      </c>
      <c r="N170" s="47" t="str">
        <f>IFERROR(IF(VLOOKUP(K170,工作表2!$B$2:$H$800,4,0 )=0,"",VLOOKUP(K170,工作表2!$B$2:$H$800,4,0 )),"")</f>
        <v/>
      </c>
      <c r="O170" s="47" t="str">
        <f>IFERROR(IF(VLOOKUP(K170,工作表2!$B$2:$H$800,5,0 )=0,"",VLOOKUP(K170,工作表2!$B$2:$H$800,5,0 )),"")</f>
        <v/>
      </c>
      <c r="P170" s="47" t="str">
        <f>IFERROR(IF(VLOOKUP(K170,工作表2!$B$2:$H$800,6,0 )=0,"",VLOOKUP(K170,工作表2!$B$2:$H$800,6,0 )),"")</f>
        <v/>
      </c>
      <c r="Q170" s="47" t="str">
        <f>IFERROR(IF(VLOOKUP(K170,工作表2!$B$2:$H$800,7,0 )=0,"",VLOOKUP(K170,工作表2!$B$2:$H$800,7,0 )),"")</f>
        <v/>
      </c>
    </row>
    <row r="171" spans="1:17" x14ac:dyDescent="0.25">
      <c r="A171" s="53"/>
      <c r="B171" s="53"/>
      <c r="C171" s="53"/>
      <c r="D171" s="53"/>
      <c r="E171" s="53"/>
      <c r="F171" s="53"/>
      <c r="G171" t="str">
        <f t="shared" si="29"/>
        <v/>
      </c>
      <c r="H171" s="48" t="str">
        <f t="shared" si="30"/>
        <v/>
      </c>
      <c r="I171" s="48" t="str">
        <f t="shared" si="31"/>
        <v/>
      </c>
      <c r="J171" s="48" t="str">
        <f t="shared" si="32"/>
        <v/>
      </c>
      <c r="K171" s="49">
        <f t="shared" si="33"/>
        <v>0</v>
      </c>
      <c r="L171" s="47" t="str">
        <f>IFERROR(IF(VLOOKUP(K171,工作表2!$B$2:$H$800,2,0 )=0,"",VLOOKUP(K171,工作表2!$B$2:$H$800,2,0 )),"")</f>
        <v/>
      </c>
      <c r="M171" s="47" t="str">
        <f>IFERROR(IF(VLOOKUP(K171,工作表2!$B$2:$H$800,3,0 )=0,"",VLOOKUP(K171,工作表2!$B$2:$H$800,3,0 )),"")</f>
        <v/>
      </c>
      <c r="N171" s="47" t="str">
        <f>IFERROR(IF(VLOOKUP(K171,工作表2!$B$2:$H$800,4,0 )=0,"",VLOOKUP(K171,工作表2!$B$2:$H$800,4,0 )),"")</f>
        <v/>
      </c>
      <c r="O171" s="47" t="str">
        <f>IFERROR(IF(VLOOKUP(K171,工作表2!$B$2:$H$800,5,0 )=0,"",VLOOKUP(K171,工作表2!$B$2:$H$800,5,0 )),"")</f>
        <v/>
      </c>
      <c r="P171" s="47" t="str">
        <f>IFERROR(IF(VLOOKUP(K171,工作表2!$B$2:$H$800,6,0 )=0,"",VLOOKUP(K171,工作表2!$B$2:$H$800,6,0 )),"")</f>
        <v/>
      </c>
      <c r="Q171" s="47" t="str">
        <f>IFERROR(IF(VLOOKUP(K171,工作表2!$B$2:$H$800,7,0 )=0,"",VLOOKUP(K171,工作表2!$B$2:$H$800,7,0 )),"")</f>
        <v/>
      </c>
    </row>
    <row r="172" spans="1:17" x14ac:dyDescent="0.25">
      <c r="A172" s="53"/>
      <c r="B172" s="53"/>
      <c r="C172" s="53"/>
      <c r="D172" s="53"/>
      <c r="E172" s="53"/>
      <c r="F172" s="53"/>
      <c r="G172" t="str">
        <f t="shared" si="29"/>
        <v/>
      </c>
      <c r="H172" s="48" t="str">
        <f t="shared" si="30"/>
        <v/>
      </c>
      <c r="I172" s="48" t="str">
        <f t="shared" si="31"/>
        <v/>
      </c>
      <c r="J172" s="48" t="str">
        <f t="shared" si="32"/>
        <v/>
      </c>
      <c r="K172" s="49">
        <f t="shared" si="33"/>
        <v>0</v>
      </c>
      <c r="L172" s="47" t="str">
        <f>IFERROR(IF(VLOOKUP(K172,工作表2!$B$2:$H$800,2,0 )=0,"",VLOOKUP(K172,工作表2!$B$2:$H$800,2,0 )),"")</f>
        <v/>
      </c>
      <c r="M172" s="47" t="str">
        <f>IFERROR(IF(VLOOKUP(K172,工作表2!$B$2:$H$800,3,0 )=0,"",VLOOKUP(K172,工作表2!$B$2:$H$800,3,0 )),"")</f>
        <v/>
      </c>
      <c r="N172" s="47" t="str">
        <f>IFERROR(IF(VLOOKUP(K172,工作表2!$B$2:$H$800,4,0 )=0,"",VLOOKUP(K172,工作表2!$B$2:$H$800,4,0 )),"")</f>
        <v/>
      </c>
      <c r="O172" s="47" t="str">
        <f>IFERROR(IF(VLOOKUP(K172,工作表2!$B$2:$H$800,5,0 )=0,"",VLOOKUP(K172,工作表2!$B$2:$H$800,5,0 )),"")</f>
        <v/>
      </c>
      <c r="P172" s="47" t="str">
        <f>IFERROR(IF(VLOOKUP(K172,工作表2!$B$2:$H$800,6,0 )=0,"",VLOOKUP(K172,工作表2!$B$2:$H$800,6,0 )),"")</f>
        <v/>
      </c>
      <c r="Q172" s="47" t="str">
        <f>IFERROR(IF(VLOOKUP(K172,工作表2!$B$2:$H$800,7,0 )=0,"",VLOOKUP(K172,工作表2!$B$2:$H$800,7,0 )),"")</f>
        <v/>
      </c>
    </row>
    <row r="173" spans="1:17" x14ac:dyDescent="0.25">
      <c r="A173" s="53"/>
      <c r="B173" s="53"/>
      <c r="C173" s="53"/>
      <c r="D173" s="53"/>
      <c r="E173" s="53"/>
      <c r="F173" s="53"/>
      <c r="G173" t="str">
        <f t="shared" si="29"/>
        <v/>
      </c>
      <c r="H173" s="48" t="str">
        <f t="shared" si="30"/>
        <v/>
      </c>
      <c r="I173" s="48" t="str">
        <f t="shared" si="31"/>
        <v/>
      </c>
      <c r="J173" s="48" t="str">
        <f t="shared" si="32"/>
        <v/>
      </c>
      <c r="K173" s="49">
        <f t="shared" si="33"/>
        <v>0</v>
      </c>
      <c r="L173" s="47" t="str">
        <f>IFERROR(IF(VLOOKUP(K173,工作表2!$B$2:$H$800,2,0 )=0,"",VLOOKUP(K173,工作表2!$B$2:$H$800,2,0 )),"")</f>
        <v/>
      </c>
      <c r="M173" s="47" t="str">
        <f>IFERROR(IF(VLOOKUP(K173,工作表2!$B$2:$H$800,3,0 )=0,"",VLOOKUP(K173,工作表2!$B$2:$H$800,3,0 )),"")</f>
        <v/>
      </c>
      <c r="N173" s="47" t="str">
        <f>IFERROR(IF(VLOOKUP(K173,工作表2!$B$2:$H$800,4,0 )=0,"",VLOOKUP(K173,工作表2!$B$2:$H$800,4,0 )),"")</f>
        <v/>
      </c>
      <c r="O173" s="47" t="str">
        <f>IFERROR(IF(VLOOKUP(K173,工作表2!$B$2:$H$800,5,0 )=0,"",VLOOKUP(K173,工作表2!$B$2:$H$800,5,0 )),"")</f>
        <v/>
      </c>
      <c r="P173" s="47" t="str">
        <f>IFERROR(IF(VLOOKUP(K173,工作表2!$B$2:$H$800,6,0 )=0,"",VLOOKUP(K173,工作表2!$B$2:$H$800,6,0 )),"")</f>
        <v/>
      </c>
      <c r="Q173" s="47" t="str">
        <f>IFERROR(IF(VLOOKUP(K173,工作表2!$B$2:$H$800,7,0 )=0,"",VLOOKUP(K173,工作表2!$B$2:$H$800,7,0 )),"")</f>
        <v/>
      </c>
    </row>
    <row r="174" spans="1:17" x14ac:dyDescent="0.25">
      <c r="A174" s="53"/>
      <c r="B174" s="53"/>
      <c r="C174" s="53"/>
      <c r="D174" s="53"/>
      <c r="E174" s="53"/>
      <c r="F174" s="53"/>
      <c r="G174" t="str">
        <f t="shared" si="29"/>
        <v/>
      </c>
      <c r="H174" s="48" t="str">
        <f t="shared" si="30"/>
        <v/>
      </c>
      <c r="I174" s="48" t="str">
        <f t="shared" si="31"/>
        <v/>
      </c>
      <c r="J174" s="48" t="str">
        <f t="shared" si="32"/>
        <v/>
      </c>
      <c r="K174" s="49">
        <f t="shared" si="33"/>
        <v>0</v>
      </c>
      <c r="L174" s="47" t="str">
        <f>IFERROR(IF(VLOOKUP(K174,工作表2!$B$2:$H$800,2,0 )=0,"",VLOOKUP(K174,工作表2!$B$2:$H$800,2,0 )),"")</f>
        <v/>
      </c>
      <c r="M174" s="47" t="str">
        <f>IFERROR(IF(VLOOKUP(K174,工作表2!$B$2:$H$800,3,0 )=0,"",VLOOKUP(K174,工作表2!$B$2:$H$800,3,0 )),"")</f>
        <v/>
      </c>
      <c r="N174" s="47" t="str">
        <f>IFERROR(IF(VLOOKUP(K174,工作表2!$B$2:$H$800,4,0 )=0,"",VLOOKUP(K174,工作表2!$B$2:$H$800,4,0 )),"")</f>
        <v/>
      </c>
      <c r="O174" s="47" t="str">
        <f>IFERROR(IF(VLOOKUP(K174,工作表2!$B$2:$H$800,5,0 )=0,"",VLOOKUP(K174,工作表2!$B$2:$H$800,5,0 )),"")</f>
        <v/>
      </c>
      <c r="P174" s="47" t="str">
        <f>IFERROR(IF(VLOOKUP(K174,工作表2!$B$2:$H$800,6,0 )=0,"",VLOOKUP(K174,工作表2!$B$2:$H$800,6,0 )),"")</f>
        <v/>
      </c>
      <c r="Q174" s="47" t="str">
        <f>IFERROR(IF(VLOOKUP(K174,工作表2!$B$2:$H$800,7,0 )=0,"",VLOOKUP(K174,工作表2!$B$2:$H$800,7,0 )),"")</f>
        <v/>
      </c>
    </row>
    <row r="175" spans="1:17" x14ac:dyDescent="0.25">
      <c r="A175" s="53"/>
      <c r="B175" s="53"/>
      <c r="C175" s="53"/>
      <c r="D175" s="53"/>
      <c r="E175" s="53"/>
      <c r="F175" s="53"/>
      <c r="G175" t="str">
        <f t="shared" si="29"/>
        <v/>
      </c>
      <c r="H175" s="48" t="str">
        <f t="shared" si="30"/>
        <v/>
      </c>
      <c r="I175" s="48" t="str">
        <f t="shared" si="31"/>
        <v/>
      </c>
      <c r="J175" s="48" t="str">
        <f t="shared" si="32"/>
        <v/>
      </c>
      <c r="K175" s="49">
        <f t="shared" si="33"/>
        <v>0</v>
      </c>
      <c r="L175" s="47" t="str">
        <f>IFERROR(IF(VLOOKUP(K175,工作表2!$B$2:$H$800,2,0 )=0,"",VLOOKUP(K175,工作表2!$B$2:$H$800,2,0 )),"")</f>
        <v/>
      </c>
      <c r="M175" s="47" t="str">
        <f>IFERROR(IF(VLOOKUP(K175,工作表2!$B$2:$H$800,3,0 )=0,"",VLOOKUP(K175,工作表2!$B$2:$H$800,3,0 )),"")</f>
        <v/>
      </c>
      <c r="N175" s="47" t="str">
        <f>IFERROR(IF(VLOOKUP(K175,工作表2!$B$2:$H$800,4,0 )=0,"",VLOOKUP(K175,工作表2!$B$2:$H$800,4,0 )),"")</f>
        <v/>
      </c>
      <c r="O175" s="47" t="str">
        <f>IFERROR(IF(VLOOKUP(K175,工作表2!$B$2:$H$800,5,0 )=0,"",VLOOKUP(K175,工作表2!$B$2:$H$800,5,0 )),"")</f>
        <v/>
      </c>
      <c r="P175" s="47" t="str">
        <f>IFERROR(IF(VLOOKUP(K175,工作表2!$B$2:$H$800,6,0 )=0,"",VLOOKUP(K175,工作表2!$B$2:$H$800,6,0 )),"")</f>
        <v/>
      </c>
      <c r="Q175" s="47" t="str">
        <f>IFERROR(IF(VLOOKUP(K175,工作表2!$B$2:$H$800,7,0 )=0,"",VLOOKUP(K175,工作表2!$B$2:$H$800,7,0 )),"")</f>
        <v/>
      </c>
    </row>
    <row r="176" spans="1:17" x14ac:dyDescent="0.25">
      <c r="A176" s="53"/>
      <c r="B176" s="53"/>
      <c r="C176" s="53"/>
      <c r="D176" s="53"/>
      <c r="E176" s="53"/>
      <c r="F176" s="53"/>
      <c r="G176" t="str">
        <f t="shared" si="29"/>
        <v/>
      </c>
      <c r="H176" s="48" t="str">
        <f t="shared" si="30"/>
        <v/>
      </c>
      <c r="I176" s="48" t="str">
        <f t="shared" si="31"/>
        <v/>
      </c>
      <c r="J176" s="48" t="str">
        <f t="shared" si="32"/>
        <v/>
      </c>
      <c r="K176" s="49">
        <f t="shared" si="33"/>
        <v>0</v>
      </c>
      <c r="L176" s="47" t="str">
        <f>IFERROR(IF(VLOOKUP(K176,工作表2!$B$2:$H$800,2,0 )=0,"",VLOOKUP(K176,工作表2!$B$2:$H$800,2,0 )),"")</f>
        <v/>
      </c>
      <c r="M176" s="47" t="str">
        <f>IFERROR(IF(VLOOKUP(K176,工作表2!$B$2:$H$800,3,0 )=0,"",VLOOKUP(K176,工作表2!$B$2:$H$800,3,0 )),"")</f>
        <v/>
      </c>
      <c r="N176" s="47" t="str">
        <f>IFERROR(IF(VLOOKUP(K176,工作表2!$B$2:$H$800,4,0 )=0,"",VLOOKUP(K176,工作表2!$B$2:$H$800,4,0 )),"")</f>
        <v/>
      </c>
      <c r="O176" s="47" t="str">
        <f>IFERROR(IF(VLOOKUP(K176,工作表2!$B$2:$H$800,5,0 )=0,"",VLOOKUP(K176,工作表2!$B$2:$H$800,5,0 )),"")</f>
        <v/>
      </c>
      <c r="P176" s="47" t="str">
        <f>IFERROR(IF(VLOOKUP(K176,工作表2!$B$2:$H$800,6,0 )=0,"",VLOOKUP(K176,工作表2!$B$2:$H$800,6,0 )),"")</f>
        <v/>
      </c>
      <c r="Q176" s="47" t="str">
        <f>IFERROR(IF(VLOOKUP(K176,工作表2!$B$2:$H$800,7,0 )=0,"",VLOOKUP(K176,工作表2!$B$2:$H$800,7,0 )),"")</f>
        <v/>
      </c>
    </row>
    <row r="177" spans="1:25" x14ac:dyDescent="0.25">
      <c r="A177" s="53"/>
      <c r="B177" s="53"/>
      <c r="C177" s="53"/>
      <c r="D177" s="53"/>
      <c r="E177" s="53"/>
      <c r="F177" s="53"/>
      <c r="G177" t="str">
        <f t="shared" si="29"/>
        <v/>
      </c>
      <c r="H177" s="48" t="str">
        <f t="shared" si="30"/>
        <v/>
      </c>
      <c r="I177" s="48" t="str">
        <f t="shared" si="31"/>
        <v/>
      </c>
      <c r="J177" s="48" t="str">
        <f t="shared" si="32"/>
        <v/>
      </c>
      <c r="K177" s="49">
        <f t="shared" si="33"/>
        <v>0</v>
      </c>
      <c r="L177" s="47" t="str">
        <f>IFERROR(IF(VLOOKUP(K177,工作表2!$B$2:$H$800,2,0 )=0,"",VLOOKUP(K177,工作表2!$B$2:$H$800,2,0 )),"")</f>
        <v/>
      </c>
      <c r="M177" s="47" t="str">
        <f>IFERROR(IF(VLOOKUP(K177,工作表2!$B$2:$H$800,3,0 )=0,"",VLOOKUP(K177,工作表2!$B$2:$H$800,3,0 )),"")</f>
        <v/>
      </c>
      <c r="N177" s="47" t="str">
        <f>IFERROR(IF(VLOOKUP(K177,工作表2!$B$2:$H$800,4,0 )=0,"",VLOOKUP(K177,工作表2!$B$2:$H$800,4,0 )),"")</f>
        <v/>
      </c>
      <c r="O177" s="47" t="str">
        <f>IFERROR(IF(VLOOKUP(K177,工作表2!$B$2:$H$800,5,0 )=0,"",VLOOKUP(K177,工作表2!$B$2:$H$800,5,0 )),"")</f>
        <v/>
      </c>
      <c r="P177" s="47" t="str">
        <f>IFERROR(IF(VLOOKUP(K177,工作表2!$B$2:$H$800,6,0 )=0,"",VLOOKUP(K177,工作表2!$B$2:$H$800,6,0 )),"")</f>
        <v/>
      </c>
      <c r="Q177" s="47" t="str">
        <f>IFERROR(IF(VLOOKUP(K177,工作表2!$B$2:$H$800,7,0 )=0,"",VLOOKUP(K177,工作表2!$B$2:$H$800,7,0 )),"")</f>
        <v/>
      </c>
    </row>
    <row r="178" spans="1:25" x14ac:dyDescent="0.25">
      <c r="A178" s="53"/>
      <c r="B178" s="53"/>
      <c r="C178" s="53"/>
      <c r="D178" s="53"/>
      <c r="E178" s="53"/>
      <c r="F178" s="53"/>
      <c r="G178" t="str">
        <f t="shared" si="29"/>
        <v/>
      </c>
      <c r="H178" s="48" t="str">
        <f t="shared" si="30"/>
        <v/>
      </c>
      <c r="I178" s="48" t="str">
        <f t="shared" si="31"/>
        <v/>
      </c>
      <c r="J178" s="48" t="str">
        <f t="shared" si="32"/>
        <v/>
      </c>
      <c r="K178" s="49">
        <f t="shared" si="33"/>
        <v>0</v>
      </c>
      <c r="L178" s="47" t="str">
        <f>IFERROR(IF(VLOOKUP(K178,工作表2!$B$2:$H$800,2,0 )=0,"",VLOOKUP(K178,工作表2!$B$2:$H$800,2,0 )),"")</f>
        <v/>
      </c>
      <c r="M178" s="47" t="str">
        <f>IFERROR(IF(VLOOKUP(K178,工作表2!$B$2:$H$800,3,0 )=0,"",VLOOKUP(K178,工作表2!$B$2:$H$800,3,0 )),"")</f>
        <v/>
      </c>
      <c r="N178" s="47" t="str">
        <f>IFERROR(IF(VLOOKUP(K178,工作表2!$B$2:$H$800,4,0 )=0,"",VLOOKUP(K178,工作表2!$B$2:$H$800,4,0 )),"")</f>
        <v/>
      </c>
      <c r="O178" s="47" t="str">
        <f>IFERROR(IF(VLOOKUP(K178,工作表2!$B$2:$H$800,5,0 )=0,"",VLOOKUP(K178,工作表2!$B$2:$H$800,5,0 )),"")</f>
        <v/>
      </c>
      <c r="P178" s="47" t="str">
        <f>IFERROR(IF(VLOOKUP(K178,工作表2!$B$2:$H$800,6,0 )=0,"",VLOOKUP(K178,工作表2!$B$2:$H$800,6,0 )),"")</f>
        <v/>
      </c>
      <c r="Q178" s="47" t="str">
        <f>IFERROR(IF(VLOOKUP(K178,工作表2!$B$2:$H$800,7,0 )=0,"",VLOOKUP(K178,工作表2!$B$2:$H$800,7,0 )),"")</f>
        <v/>
      </c>
    </row>
    <row r="179" spans="1:25" x14ac:dyDescent="0.25">
      <c r="A179" s="53"/>
      <c r="B179" s="53"/>
      <c r="C179" s="53"/>
      <c r="D179" s="53"/>
      <c r="E179" s="53"/>
      <c r="F179" s="53"/>
      <c r="G179" t="str">
        <f t="shared" si="29"/>
        <v/>
      </c>
      <c r="H179" s="48" t="str">
        <f t="shared" si="30"/>
        <v/>
      </c>
      <c r="I179" s="48" t="str">
        <f t="shared" si="31"/>
        <v/>
      </c>
      <c r="J179" s="48" t="str">
        <f t="shared" si="32"/>
        <v/>
      </c>
      <c r="K179" s="49">
        <f t="shared" si="33"/>
        <v>0</v>
      </c>
      <c r="L179" s="47" t="str">
        <f>IFERROR(IF(VLOOKUP(K179,工作表2!$B$2:$H$800,2,0 )=0,"",VLOOKUP(K179,工作表2!$B$2:$H$800,2,0 )),"")</f>
        <v/>
      </c>
      <c r="M179" s="47" t="str">
        <f>IFERROR(IF(VLOOKUP(K179,工作表2!$B$2:$H$800,3,0 )=0,"",VLOOKUP(K179,工作表2!$B$2:$H$800,3,0 )),"")</f>
        <v/>
      </c>
      <c r="N179" s="47" t="str">
        <f>IFERROR(IF(VLOOKUP(K179,工作表2!$B$2:$H$800,4,0 )=0,"",VLOOKUP(K179,工作表2!$B$2:$H$800,4,0 )),"")</f>
        <v/>
      </c>
      <c r="O179" s="47" t="str">
        <f>IFERROR(IF(VLOOKUP(K179,工作表2!$B$2:$H$800,5,0 )=0,"",VLOOKUP(K179,工作表2!$B$2:$H$800,5,0 )),"")</f>
        <v/>
      </c>
      <c r="P179" s="47" t="str">
        <f>IFERROR(IF(VLOOKUP(K179,工作表2!$B$2:$H$800,6,0 )=0,"",VLOOKUP(K179,工作表2!$B$2:$H$800,6,0 )),"")</f>
        <v/>
      </c>
      <c r="Q179" s="47" t="str">
        <f>IFERROR(IF(VLOOKUP(K179,工作表2!$B$2:$H$800,7,0 )=0,"",VLOOKUP(K179,工作表2!$B$2:$H$800,7,0 )),"")</f>
        <v/>
      </c>
      <c r="Y179" t="str">
        <f t="shared" ref="Y179:Y185" si="34">IF(V179&lt;&gt;"",1,"")</f>
        <v/>
      </c>
    </row>
    <row r="180" spans="1:25" x14ac:dyDescent="0.25">
      <c r="A180" s="53"/>
      <c r="B180" s="53"/>
      <c r="C180" s="53"/>
      <c r="D180" s="53"/>
      <c r="E180" s="53"/>
      <c r="F180" s="53"/>
      <c r="G180" t="str">
        <f t="shared" si="29"/>
        <v/>
      </c>
      <c r="H180" s="48" t="str">
        <f t="shared" si="30"/>
        <v/>
      </c>
      <c r="I180" s="48" t="str">
        <f t="shared" si="31"/>
        <v/>
      </c>
      <c r="J180" s="48" t="str">
        <f t="shared" si="32"/>
        <v/>
      </c>
      <c r="K180" s="49">
        <f t="shared" si="33"/>
        <v>0</v>
      </c>
      <c r="L180" s="47" t="str">
        <f>IFERROR(IF(VLOOKUP(K180,工作表2!$B$2:$H$800,2,0 )=0,"",VLOOKUP(K180,工作表2!$B$2:$H$800,2,0 )),"")</f>
        <v/>
      </c>
      <c r="M180" s="47" t="str">
        <f>IFERROR(IF(VLOOKUP(K180,工作表2!$B$2:$H$800,3,0 )=0,"",VLOOKUP(K180,工作表2!$B$2:$H$800,3,0 )),"")</f>
        <v/>
      </c>
      <c r="N180" s="47" t="str">
        <f>IFERROR(IF(VLOOKUP(K180,工作表2!$B$2:$H$800,4,0 )=0,"",VLOOKUP(K180,工作表2!$B$2:$H$800,4,0 )),"")</f>
        <v/>
      </c>
      <c r="O180" s="47" t="str">
        <f>IFERROR(IF(VLOOKUP(K180,工作表2!$B$2:$H$800,5,0 )=0,"",VLOOKUP(K180,工作表2!$B$2:$H$800,5,0 )),"")</f>
        <v/>
      </c>
      <c r="P180" s="47" t="str">
        <f>IFERROR(IF(VLOOKUP(K180,工作表2!$B$2:$H$800,6,0 )=0,"",VLOOKUP(K180,工作表2!$B$2:$H$800,6,0 )),"")</f>
        <v/>
      </c>
      <c r="Q180" s="47" t="str">
        <f>IFERROR(IF(VLOOKUP(K180,工作表2!$B$2:$H$800,7,0 )=0,"",VLOOKUP(K180,工作表2!$B$2:$H$800,7,0 )),"")</f>
        <v/>
      </c>
      <c r="Y180" t="str">
        <f t="shared" si="34"/>
        <v/>
      </c>
    </row>
    <row r="181" spans="1:25" x14ac:dyDescent="0.25">
      <c r="A181" s="53"/>
      <c r="B181" s="53"/>
      <c r="C181" s="53"/>
      <c r="D181" s="53"/>
      <c r="E181" s="53"/>
      <c r="F181" s="53"/>
      <c r="G181" t="str">
        <f t="shared" si="29"/>
        <v/>
      </c>
      <c r="H181" s="48" t="str">
        <f t="shared" si="30"/>
        <v/>
      </c>
      <c r="I181" s="48" t="str">
        <f t="shared" si="31"/>
        <v/>
      </c>
      <c r="J181" s="48" t="str">
        <f t="shared" si="32"/>
        <v/>
      </c>
      <c r="K181" s="49">
        <f t="shared" si="33"/>
        <v>0</v>
      </c>
      <c r="L181" s="47" t="str">
        <f>IFERROR(IF(VLOOKUP(K181,工作表2!$B$2:$H$800,2,0 )=0,"",VLOOKUP(K181,工作表2!$B$2:$H$800,2,0 )),"")</f>
        <v/>
      </c>
      <c r="M181" s="47" t="str">
        <f>IFERROR(IF(VLOOKUP(K181,工作表2!$B$2:$H$800,3,0 )=0,"",VLOOKUP(K181,工作表2!$B$2:$H$800,3,0 )),"")</f>
        <v/>
      </c>
      <c r="N181" s="47" t="str">
        <f>IFERROR(IF(VLOOKUP(K181,工作表2!$B$2:$H$800,4,0 )=0,"",VLOOKUP(K181,工作表2!$B$2:$H$800,4,0 )),"")</f>
        <v/>
      </c>
      <c r="O181" s="47" t="str">
        <f>IFERROR(IF(VLOOKUP(K181,工作表2!$B$2:$H$800,5,0 )=0,"",VLOOKUP(K181,工作表2!$B$2:$H$800,5,0 )),"")</f>
        <v/>
      </c>
      <c r="P181" s="47" t="str">
        <f>IFERROR(IF(VLOOKUP(K181,工作表2!$B$2:$H$800,6,0 )=0,"",VLOOKUP(K181,工作表2!$B$2:$H$800,6,0 )),"")</f>
        <v/>
      </c>
      <c r="Q181" s="47" t="str">
        <f>IFERROR(IF(VLOOKUP(K181,工作表2!$B$2:$H$800,7,0 )=0,"",VLOOKUP(K181,工作表2!$B$2:$H$800,7,0 )),"")</f>
        <v/>
      </c>
      <c r="Y181" t="str">
        <f t="shared" si="34"/>
        <v/>
      </c>
    </row>
    <row r="182" spans="1:25" x14ac:dyDescent="0.25">
      <c r="A182" s="53"/>
      <c r="B182" s="53"/>
      <c r="C182" s="53"/>
      <c r="D182" s="53"/>
      <c r="E182" s="53"/>
      <c r="F182" s="53"/>
      <c r="G182" t="str">
        <f t="shared" si="29"/>
        <v/>
      </c>
      <c r="H182" s="48" t="str">
        <f t="shared" si="30"/>
        <v/>
      </c>
      <c r="I182" s="48" t="str">
        <f t="shared" si="31"/>
        <v/>
      </c>
      <c r="J182" s="48" t="str">
        <f t="shared" si="32"/>
        <v/>
      </c>
      <c r="K182" s="49">
        <f t="shared" si="33"/>
        <v>0</v>
      </c>
      <c r="L182" s="47" t="str">
        <f>IFERROR(IF(VLOOKUP(K182,工作表2!$B$2:$H$800,2,0 )=0,"",VLOOKUP(K182,工作表2!$B$2:$H$800,2,0 )),"")</f>
        <v/>
      </c>
      <c r="M182" s="47" t="str">
        <f>IFERROR(IF(VLOOKUP(K182,工作表2!$B$2:$H$800,3,0 )=0,"",VLOOKUP(K182,工作表2!$B$2:$H$800,3,0 )),"")</f>
        <v/>
      </c>
      <c r="N182" s="47" t="str">
        <f>IFERROR(IF(VLOOKUP(K182,工作表2!$B$2:$H$800,4,0 )=0,"",VLOOKUP(K182,工作表2!$B$2:$H$800,4,0 )),"")</f>
        <v/>
      </c>
      <c r="O182" s="47" t="str">
        <f>IFERROR(IF(VLOOKUP(K182,工作表2!$B$2:$H$800,5,0 )=0,"",VLOOKUP(K182,工作表2!$B$2:$H$800,5,0 )),"")</f>
        <v/>
      </c>
      <c r="P182" s="47" t="str">
        <f>IFERROR(IF(VLOOKUP(K182,工作表2!$B$2:$H$800,6,0 )=0,"",VLOOKUP(K182,工作表2!$B$2:$H$800,6,0 )),"")</f>
        <v/>
      </c>
      <c r="Q182" s="47" t="str">
        <f>IFERROR(IF(VLOOKUP(K182,工作表2!$B$2:$H$800,7,0 )=0,"",VLOOKUP(K182,工作表2!$B$2:$H$800,7,0 )),"")</f>
        <v/>
      </c>
      <c r="Y182" t="str">
        <f t="shared" si="34"/>
        <v/>
      </c>
    </row>
    <row r="183" spans="1:25" x14ac:dyDescent="0.25">
      <c r="A183" s="53"/>
      <c r="B183" s="53"/>
      <c r="C183" s="53"/>
      <c r="D183" s="53"/>
      <c r="E183" s="53"/>
      <c r="F183" s="53"/>
      <c r="G183" t="str">
        <f t="shared" si="29"/>
        <v/>
      </c>
      <c r="H183" s="48" t="str">
        <f t="shared" si="30"/>
        <v/>
      </c>
      <c r="I183" s="48" t="str">
        <f t="shared" si="31"/>
        <v/>
      </c>
      <c r="J183" s="48" t="str">
        <f t="shared" si="32"/>
        <v/>
      </c>
      <c r="K183" s="49">
        <f t="shared" si="33"/>
        <v>0</v>
      </c>
      <c r="L183" s="47" t="str">
        <f>IFERROR(IF(VLOOKUP(K183,工作表2!$B$2:$H$800,2,0 )=0,"",VLOOKUP(K183,工作表2!$B$2:$H$800,2,0 )),"")</f>
        <v/>
      </c>
      <c r="M183" s="47" t="str">
        <f>IFERROR(IF(VLOOKUP(K183,工作表2!$B$2:$H$800,3,0 )=0,"",VLOOKUP(K183,工作表2!$B$2:$H$800,3,0 )),"")</f>
        <v/>
      </c>
      <c r="N183" s="47" t="str">
        <f>IFERROR(IF(VLOOKUP(K183,工作表2!$B$2:$H$800,4,0 )=0,"",VLOOKUP(K183,工作表2!$B$2:$H$800,4,0 )),"")</f>
        <v/>
      </c>
      <c r="O183" s="47" t="str">
        <f>IFERROR(IF(VLOOKUP(K183,工作表2!$B$2:$H$800,5,0 )=0,"",VLOOKUP(K183,工作表2!$B$2:$H$800,5,0 )),"")</f>
        <v/>
      </c>
      <c r="P183" s="47" t="str">
        <f>IFERROR(IF(VLOOKUP(K183,工作表2!$B$2:$H$800,6,0 )=0,"",VLOOKUP(K183,工作表2!$B$2:$H$800,6,0 )),"")</f>
        <v/>
      </c>
      <c r="Q183" s="47" t="str">
        <f>IFERROR(IF(VLOOKUP(K183,工作表2!$B$2:$H$800,7,0 )=0,"",VLOOKUP(K183,工作表2!$B$2:$H$800,7,0 )),"")</f>
        <v/>
      </c>
      <c r="Y183" t="str">
        <f t="shared" si="34"/>
        <v/>
      </c>
    </row>
    <row r="184" spans="1:25" x14ac:dyDescent="0.25">
      <c r="A184" s="53"/>
      <c r="B184" s="53"/>
      <c r="C184" s="53"/>
      <c r="D184" s="53"/>
      <c r="E184" s="53"/>
      <c r="F184" s="53"/>
      <c r="G184" t="str">
        <f t="shared" si="29"/>
        <v/>
      </c>
      <c r="H184" s="48" t="str">
        <f t="shared" si="30"/>
        <v/>
      </c>
      <c r="I184" s="48" t="str">
        <f t="shared" si="31"/>
        <v/>
      </c>
      <c r="J184" s="48" t="str">
        <f t="shared" si="32"/>
        <v/>
      </c>
      <c r="K184" s="49">
        <f t="shared" si="33"/>
        <v>0</v>
      </c>
      <c r="L184" s="47" t="str">
        <f>IFERROR(IF(VLOOKUP(K184,工作表2!$B$2:$H$800,2,0 )=0,"",VLOOKUP(K184,工作表2!$B$2:$H$800,2,0 )),"")</f>
        <v/>
      </c>
      <c r="M184" s="47" t="str">
        <f>IFERROR(IF(VLOOKUP(K184,工作表2!$B$2:$H$800,3,0 )=0,"",VLOOKUP(K184,工作表2!$B$2:$H$800,3,0 )),"")</f>
        <v/>
      </c>
      <c r="N184" s="47" t="str">
        <f>IFERROR(IF(VLOOKUP(K184,工作表2!$B$2:$H$800,4,0 )=0,"",VLOOKUP(K184,工作表2!$B$2:$H$800,4,0 )),"")</f>
        <v/>
      </c>
      <c r="O184" s="47" t="str">
        <f>IFERROR(IF(VLOOKUP(K184,工作表2!$B$2:$H$800,5,0 )=0,"",VLOOKUP(K184,工作表2!$B$2:$H$800,5,0 )),"")</f>
        <v/>
      </c>
      <c r="P184" s="47" t="str">
        <f>IFERROR(IF(VLOOKUP(K184,工作表2!$B$2:$H$800,6,0 )=0,"",VLOOKUP(K184,工作表2!$B$2:$H$800,6,0 )),"")</f>
        <v/>
      </c>
      <c r="Q184" s="47" t="str">
        <f>IFERROR(IF(VLOOKUP(K184,工作表2!$B$2:$H$800,7,0 )=0,"",VLOOKUP(K184,工作表2!$B$2:$H$800,7,0 )),"")</f>
        <v/>
      </c>
      <c r="Y184" t="str">
        <f t="shared" si="34"/>
        <v/>
      </c>
    </row>
    <row r="185" spans="1:25" x14ac:dyDescent="0.25">
      <c r="A185" s="53"/>
      <c r="B185" s="53"/>
      <c r="C185" s="53"/>
      <c r="D185" s="53"/>
      <c r="E185" s="53"/>
      <c r="F185" s="53"/>
      <c r="G185" t="str">
        <f t="shared" si="29"/>
        <v/>
      </c>
      <c r="H185" s="48" t="str">
        <f t="shared" si="30"/>
        <v/>
      </c>
      <c r="I185" s="48" t="str">
        <f t="shared" si="31"/>
        <v/>
      </c>
      <c r="J185" s="48" t="str">
        <f t="shared" si="32"/>
        <v/>
      </c>
      <c r="K185" s="49">
        <f t="shared" si="33"/>
        <v>0</v>
      </c>
      <c r="L185" s="47" t="str">
        <f>IFERROR(IF(VLOOKUP(K185,工作表2!$B$2:$H$800,2,0 )=0,"",VLOOKUP(K185,工作表2!$B$2:$H$800,2,0 )),"")</f>
        <v/>
      </c>
      <c r="M185" s="47" t="str">
        <f>IFERROR(IF(VLOOKUP(K185,工作表2!$B$2:$H$800,3,0 )=0,"",VLOOKUP(K185,工作表2!$B$2:$H$800,3,0 )),"")</f>
        <v/>
      </c>
      <c r="N185" s="47" t="str">
        <f>IFERROR(IF(VLOOKUP(K185,工作表2!$B$2:$H$800,4,0 )=0,"",VLOOKUP(K185,工作表2!$B$2:$H$800,4,0 )),"")</f>
        <v/>
      </c>
      <c r="O185" s="47" t="str">
        <f>IFERROR(IF(VLOOKUP(K185,工作表2!$B$2:$H$800,5,0 )=0,"",VLOOKUP(K185,工作表2!$B$2:$H$800,5,0 )),"")</f>
        <v/>
      </c>
      <c r="P185" s="47" t="str">
        <f>IFERROR(IF(VLOOKUP(K185,工作表2!$B$2:$H$800,6,0 )=0,"",VLOOKUP(K185,工作表2!$B$2:$H$800,6,0 )),"")</f>
        <v/>
      </c>
      <c r="Q185" s="47" t="str">
        <f>IFERROR(IF(VLOOKUP(K185,工作表2!$B$2:$H$800,7,0 )=0,"",VLOOKUP(K185,工作表2!$B$2:$H$800,7,0 )),"")</f>
        <v/>
      </c>
      <c r="Y185" t="str">
        <f t="shared" si="34"/>
        <v/>
      </c>
    </row>
    <row r="186" spans="1:25" x14ac:dyDescent="0.25">
      <c r="A186" s="53"/>
      <c r="B186" s="53"/>
      <c r="C186" s="53"/>
      <c r="D186" s="53"/>
      <c r="E186" s="53"/>
      <c r="F186" s="53"/>
      <c r="G186" t="str">
        <f t="shared" si="29"/>
        <v/>
      </c>
      <c r="H186" s="48" t="str">
        <f t="shared" si="30"/>
        <v/>
      </c>
      <c r="I186" s="48" t="str">
        <f t="shared" si="31"/>
        <v/>
      </c>
      <c r="J186" s="48" t="str">
        <f t="shared" si="32"/>
        <v/>
      </c>
      <c r="K186" s="49">
        <f t="shared" si="33"/>
        <v>0</v>
      </c>
      <c r="L186" s="47" t="str">
        <f>IFERROR(IF(VLOOKUP(K186,工作表2!$B$2:$H$800,2,0 )=0,"",VLOOKUP(K186,工作表2!$B$2:$H$800,2,0 )),"")</f>
        <v/>
      </c>
      <c r="M186" s="47" t="str">
        <f>IFERROR(IF(VLOOKUP(K186,工作表2!$B$2:$H$800,3,0 )=0,"",VLOOKUP(K186,工作表2!$B$2:$H$800,3,0 )),"")</f>
        <v/>
      </c>
      <c r="N186" s="47" t="str">
        <f>IFERROR(IF(VLOOKUP(K186,工作表2!$B$2:$H$800,4,0 )=0,"",VLOOKUP(K186,工作表2!$B$2:$H$800,4,0 )),"")</f>
        <v/>
      </c>
      <c r="O186" s="47" t="str">
        <f>IFERROR(IF(VLOOKUP(K186,工作表2!$B$2:$H$800,5,0 )=0,"",VLOOKUP(K186,工作表2!$B$2:$H$800,5,0 )),"")</f>
        <v/>
      </c>
      <c r="P186" s="47" t="str">
        <f>IFERROR(IF(VLOOKUP(K186,工作表2!$B$2:$H$800,6,0 )=0,"",VLOOKUP(K186,工作表2!$B$2:$H$800,6,0 )),"")</f>
        <v/>
      </c>
      <c r="Q186" s="47" t="str">
        <f>IFERROR(IF(VLOOKUP(K186,工作表2!$B$2:$H$800,7,0 )=0,"",VLOOKUP(K186,工作表2!$B$2:$H$800,7,0 )),"")</f>
        <v/>
      </c>
    </row>
    <row r="187" spans="1:25" x14ac:dyDescent="0.25">
      <c r="A187" s="53"/>
      <c r="B187" s="53"/>
      <c r="C187" s="53"/>
      <c r="D187" s="53"/>
      <c r="E187" s="53"/>
      <c r="F187" s="53"/>
      <c r="G187" t="str">
        <f t="shared" si="29"/>
        <v/>
      </c>
      <c r="H187" s="48" t="str">
        <f t="shared" si="30"/>
        <v/>
      </c>
      <c r="I187" s="48" t="str">
        <f t="shared" si="31"/>
        <v/>
      </c>
      <c r="J187" s="48" t="str">
        <f t="shared" si="32"/>
        <v/>
      </c>
      <c r="K187" s="49">
        <f t="shared" si="33"/>
        <v>0</v>
      </c>
      <c r="L187" s="47" t="str">
        <f>IFERROR(IF(VLOOKUP(K187,工作表2!$B$2:$H$800,2,0 )=0,"",VLOOKUP(K187,工作表2!$B$2:$H$800,2,0 )),"")</f>
        <v/>
      </c>
      <c r="M187" s="47" t="str">
        <f>IFERROR(IF(VLOOKUP(K187,工作表2!$B$2:$H$800,3,0 )=0,"",VLOOKUP(K187,工作表2!$B$2:$H$800,3,0 )),"")</f>
        <v/>
      </c>
      <c r="N187" s="47" t="str">
        <f>IFERROR(IF(VLOOKUP(K187,工作表2!$B$2:$H$800,4,0 )=0,"",VLOOKUP(K187,工作表2!$B$2:$H$800,4,0 )),"")</f>
        <v/>
      </c>
      <c r="O187" s="47" t="str">
        <f>IFERROR(IF(VLOOKUP(K187,工作表2!$B$2:$H$800,5,0 )=0,"",VLOOKUP(K187,工作表2!$B$2:$H$800,5,0 )),"")</f>
        <v/>
      </c>
      <c r="P187" s="47" t="str">
        <f>IFERROR(IF(VLOOKUP(K187,工作表2!$B$2:$H$800,6,0 )=0,"",VLOOKUP(K187,工作表2!$B$2:$H$800,6,0 )),"")</f>
        <v/>
      </c>
      <c r="Q187" s="47" t="str">
        <f>IFERROR(IF(VLOOKUP(K187,工作表2!$B$2:$H$800,7,0 )=0,"",VLOOKUP(K187,工作表2!$B$2:$H$800,7,0 )),"")</f>
        <v/>
      </c>
    </row>
    <row r="188" spans="1:25" x14ac:dyDescent="0.25">
      <c r="A188" s="53"/>
      <c r="B188" s="53"/>
      <c r="C188" s="53"/>
      <c r="D188" s="53"/>
      <c r="E188" s="53"/>
      <c r="F188" s="53"/>
      <c r="G188" t="str">
        <f t="shared" si="29"/>
        <v/>
      </c>
      <c r="H188" s="48" t="str">
        <f t="shared" si="30"/>
        <v/>
      </c>
      <c r="I188" s="48" t="str">
        <f t="shared" si="31"/>
        <v/>
      </c>
      <c r="J188" s="48" t="str">
        <f t="shared" si="32"/>
        <v/>
      </c>
      <c r="K188" s="49">
        <f t="shared" si="33"/>
        <v>0</v>
      </c>
      <c r="L188" s="47" t="str">
        <f>IFERROR(IF(VLOOKUP(K188,工作表2!$B$2:$H$800,2,0 )=0,"",VLOOKUP(K188,工作表2!$B$2:$H$800,2,0 )),"")</f>
        <v/>
      </c>
      <c r="M188" s="47" t="str">
        <f>IFERROR(IF(VLOOKUP(K188,工作表2!$B$2:$H$800,3,0 )=0,"",VLOOKUP(K188,工作表2!$B$2:$H$800,3,0 )),"")</f>
        <v/>
      </c>
      <c r="N188" s="47" t="str">
        <f>IFERROR(IF(VLOOKUP(K188,工作表2!$B$2:$H$800,4,0 )=0,"",VLOOKUP(K188,工作表2!$B$2:$H$800,4,0 )),"")</f>
        <v/>
      </c>
      <c r="O188" s="47" t="str">
        <f>IFERROR(IF(VLOOKUP(K188,工作表2!$B$2:$H$800,5,0 )=0,"",VLOOKUP(K188,工作表2!$B$2:$H$800,5,0 )),"")</f>
        <v/>
      </c>
      <c r="P188" s="47" t="str">
        <f>IFERROR(IF(VLOOKUP(K188,工作表2!$B$2:$H$800,6,0 )=0,"",VLOOKUP(K188,工作表2!$B$2:$H$800,6,0 )),"")</f>
        <v/>
      </c>
      <c r="Q188" s="47" t="str">
        <f>IFERROR(IF(VLOOKUP(K188,工作表2!$B$2:$H$800,7,0 )=0,"",VLOOKUP(K188,工作表2!$B$2:$H$800,7,0 )),"")</f>
        <v/>
      </c>
    </row>
    <row r="189" spans="1:25" x14ac:dyDescent="0.25">
      <c r="A189" s="53"/>
      <c r="B189" s="53"/>
      <c r="C189" s="53"/>
      <c r="D189" s="53"/>
      <c r="E189" s="53"/>
      <c r="F189" s="53"/>
      <c r="G189" t="str">
        <f t="shared" si="29"/>
        <v/>
      </c>
      <c r="H189" s="48" t="str">
        <f t="shared" si="30"/>
        <v/>
      </c>
      <c r="I189" s="48" t="str">
        <f t="shared" si="31"/>
        <v/>
      </c>
      <c r="J189" s="48" t="str">
        <f t="shared" si="32"/>
        <v/>
      </c>
      <c r="K189" s="49">
        <f t="shared" si="33"/>
        <v>0</v>
      </c>
      <c r="L189" s="47" t="str">
        <f>IFERROR(IF(VLOOKUP(K189,工作表2!$B$2:$H$800,2,0 )=0,"",VLOOKUP(K189,工作表2!$B$2:$H$800,2,0 )),"")</f>
        <v/>
      </c>
      <c r="M189" s="47" t="str">
        <f>IFERROR(IF(VLOOKUP(K189,工作表2!$B$2:$H$800,3,0 )=0,"",VLOOKUP(K189,工作表2!$B$2:$H$800,3,0 )),"")</f>
        <v/>
      </c>
      <c r="N189" s="47" t="str">
        <f>IFERROR(IF(VLOOKUP(K189,工作表2!$B$2:$H$800,4,0 )=0,"",VLOOKUP(K189,工作表2!$B$2:$H$800,4,0 )),"")</f>
        <v/>
      </c>
      <c r="O189" s="47" t="str">
        <f>IFERROR(IF(VLOOKUP(K189,工作表2!$B$2:$H$800,5,0 )=0,"",VLOOKUP(K189,工作表2!$B$2:$H$800,5,0 )),"")</f>
        <v/>
      </c>
      <c r="P189" s="47" t="str">
        <f>IFERROR(IF(VLOOKUP(K189,工作表2!$B$2:$H$800,6,0 )=0,"",VLOOKUP(K189,工作表2!$B$2:$H$800,6,0 )),"")</f>
        <v/>
      </c>
      <c r="Q189" s="47" t="str">
        <f>IFERROR(IF(VLOOKUP(K189,工作表2!$B$2:$H$800,7,0 )=0,"",VLOOKUP(K189,工作表2!$B$2:$H$800,7,0 )),"")</f>
        <v/>
      </c>
    </row>
    <row r="190" spans="1:25" x14ac:dyDescent="0.25">
      <c r="A190" s="53"/>
      <c r="B190" s="53"/>
      <c r="C190" s="53"/>
      <c r="D190" s="53"/>
      <c r="E190" s="53"/>
      <c r="F190" s="53"/>
      <c r="G190" t="str">
        <f t="shared" si="29"/>
        <v/>
      </c>
      <c r="H190" s="48" t="str">
        <f t="shared" si="30"/>
        <v/>
      </c>
      <c r="I190" s="48" t="str">
        <f t="shared" si="31"/>
        <v/>
      </c>
      <c r="J190" s="48" t="str">
        <f t="shared" si="32"/>
        <v/>
      </c>
      <c r="K190" s="49">
        <f t="shared" si="33"/>
        <v>0</v>
      </c>
      <c r="L190" s="47" t="str">
        <f>IFERROR(IF(VLOOKUP(K190,工作表2!$B$2:$H$800,2,0 )=0,"",VLOOKUP(K190,工作表2!$B$2:$H$800,2,0 )),"")</f>
        <v/>
      </c>
      <c r="M190" s="47" t="str">
        <f>IFERROR(IF(VLOOKUP(K190,工作表2!$B$2:$H$800,3,0 )=0,"",VLOOKUP(K190,工作表2!$B$2:$H$800,3,0 )),"")</f>
        <v/>
      </c>
      <c r="N190" s="47" t="str">
        <f>IFERROR(IF(VLOOKUP(K190,工作表2!$B$2:$H$800,4,0 )=0,"",VLOOKUP(K190,工作表2!$B$2:$H$800,4,0 )),"")</f>
        <v/>
      </c>
      <c r="O190" s="47" t="str">
        <f>IFERROR(IF(VLOOKUP(K190,工作表2!$B$2:$H$800,5,0 )=0,"",VLOOKUP(K190,工作表2!$B$2:$H$800,5,0 )),"")</f>
        <v/>
      </c>
      <c r="P190" s="47" t="str">
        <f>IFERROR(IF(VLOOKUP(K190,工作表2!$B$2:$H$800,6,0 )=0,"",VLOOKUP(K190,工作表2!$B$2:$H$800,6,0 )),"")</f>
        <v/>
      </c>
      <c r="Q190" s="47" t="str">
        <f>IFERROR(IF(VLOOKUP(K190,工作表2!$B$2:$H$800,7,0 )=0,"",VLOOKUP(K190,工作表2!$B$2:$H$800,7,0 )),"")</f>
        <v/>
      </c>
    </row>
    <row r="191" spans="1:25" x14ac:dyDescent="0.25">
      <c r="A191" s="53"/>
      <c r="B191" s="53"/>
      <c r="C191" s="53"/>
      <c r="D191" s="53"/>
      <c r="E191" s="53"/>
      <c r="F191" s="53"/>
      <c r="G191" t="str">
        <f t="shared" si="29"/>
        <v/>
      </c>
      <c r="H191" s="48" t="str">
        <f t="shared" si="30"/>
        <v/>
      </c>
      <c r="I191" s="48" t="str">
        <f t="shared" si="31"/>
        <v/>
      </c>
      <c r="J191" s="48" t="str">
        <f t="shared" si="32"/>
        <v/>
      </c>
      <c r="K191" s="49">
        <f t="shared" si="33"/>
        <v>0</v>
      </c>
      <c r="L191" s="47" t="str">
        <f>IFERROR(IF(VLOOKUP(K191,工作表2!$B$2:$H$800,2,0 )=0,"",VLOOKUP(K191,工作表2!$B$2:$H$800,2,0 )),"")</f>
        <v/>
      </c>
      <c r="M191" s="47" t="str">
        <f>IFERROR(IF(VLOOKUP(K191,工作表2!$B$2:$H$800,3,0 )=0,"",VLOOKUP(K191,工作表2!$B$2:$H$800,3,0 )),"")</f>
        <v/>
      </c>
      <c r="N191" s="47" t="str">
        <f>IFERROR(IF(VLOOKUP(K191,工作表2!$B$2:$H$800,4,0 )=0,"",VLOOKUP(K191,工作表2!$B$2:$H$800,4,0 )),"")</f>
        <v/>
      </c>
      <c r="O191" s="47" t="str">
        <f>IFERROR(IF(VLOOKUP(K191,工作表2!$B$2:$H$800,5,0 )=0,"",VLOOKUP(K191,工作表2!$B$2:$H$800,5,0 )),"")</f>
        <v/>
      </c>
      <c r="P191" s="47" t="str">
        <f>IFERROR(IF(VLOOKUP(K191,工作表2!$B$2:$H$800,6,0 )=0,"",VLOOKUP(K191,工作表2!$B$2:$H$800,6,0 )),"")</f>
        <v/>
      </c>
      <c r="Q191" s="47" t="str">
        <f>IFERROR(IF(VLOOKUP(K191,工作表2!$B$2:$H$800,7,0 )=0,"",VLOOKUP(K191,工作表2!$B$2:$H$800,7,0 )),"")</f>
        <v/>
      </c>
    </row>
    <row r="192" spans="1:25" x14ac:dyDescent="0.25">
      <c r="A192" s="53"/>
      <c r="B192" s="53"/>
      <c r="C192" s="53"/>
      <c r="D192" s="53"/>
      <c r="E192" s="53"/>
      <c r="F192" s="53"/>
      <c r="G192" t="str">
        <f t="shared" si="29"/>
        <v/>
      </c>
      <c r="H192" s="48" t="str">
        <f t="shared" si="30"/>
        <v/>
      </c>
      <c r="I192" s="48" t="str">
        <f t="shared" si="31"/>
        <v/>
      </c>
      <c r="J192" s="48" t="str">
        <f t="shared" si="32"/>
        <v/>
      </c>
      <c r="K192" s="49">
        <f t="shared" si="33"/>
        <v>0</v>
      </c>
      <c r="L192" s="47" t="str">
        <f>IFERROR(IF(VLOOKUP(K192,工作表2!$B$2:$H$800,2,0 )=0,"",VLOOKUP(K192,工作表2!$B$2:$H$800,2,0 )),"")</f>
        <v/>
      </c>
      <c r="M192" s="47" t="str">
        <f>IFERROR(IF(VLOOKUP(K192,工作表2!$B$2:$H$800,3,0 )=0,"",VLOOKUP(K192,工作表2!$B$2:$H$800,3,0 )),"")</f>
        <v/>
      </c>
      <c r="N192" s="47" t="str">
        <f>IFERROR(IF(VLOOKUP(K192,工作表2!$B$2:$H$800,4,0 )=0,"",VLOOKUP(K192,工作表2!$B$2:$H$800,4,0 )),"")</f>
        <v/>
      </c>
      <c r="O192" s="47" t="str">
        <f>IFERROR(IF(VLOOKUP(K192,工作表2!$B$2:$H$800,5,0 )=0,"",VLOOKUP(K192,工作表2!$B$2:$H$800,5,0 )),"")</f>
        <v/>
      </c>
      <c r="P192" s="47" t="str">
        <f>IFERROR(IF(VLOOKUP(K192,工作表2!$B$2:$H$800,6,0 )=0,"",VLOOKUP(K192,工作表2!$B$2:$H$800,6,0 )),"")</f>
        <v/>
      </c>
      <c r="Q192" s="47" t="str">
        <f>IFERROR(IF(VLOOKUP(K192,工作表2!$B$2:$H$800,7,0 )=0,"",VLOOKUP(K192,工作表2!$B$2:$H$800,7,0 )),"")</f>
        <v/>
      </c>
    </row>
    <row r="193" spans="1:25" x14ac:dyDescent="0.25">
      <c r="A193" s="53"/>
      <c r="B193" s="53"/>
      <c r="C193" s="53"/>
      <c r="D193" s="53"/>
      <c r="E193" s="53"/>
      <c r="F193" s="53"/>
      <c r="G193" t="str">
        <f t="shared" si="29"/>
        <v/>
      </c>
      <c r="H193" s="48" t="str">
        <f t="shared" si="30"/>
        <v/>
      </c>
      <c r="I193" s="48" t="str">
        <f t="shared" si="31"/>
        <v/>
      </c>
      <c r="J193" s="48" t="str">
        <f t="shared" si="32"/>
        <v/>
      </c>
      <c r="K193" s="49">
        <f t="shared" si="33"/>
        <v>0</v>
      </c>
      <c r="L193" s="47" t="str">
        <f>IFERROR(IF(VLOOKUP(K193,工作表2!$B$2:$H$800,2,0 )=0,"",VLOOKUP(K193,工作表2!$B$2:$H$800,2,0 )),"")</f>
        <v/>
      </c>
      <c r="M193" s="47" t="str">
        <f>IFERROR(IF(VLOOKUP(K193,工作表2!$B$2:$H$800,3,0 )=0,"",VLOOKUP(K193,工作表2!$B$2:$H$800,3,0 )),"")</f>
        <v/>
      </c>
      <c r="N193" s="47" t="str">
        <f>IFERROR(IF(VLOOKUP(K193,工作表2!$B$2:$H$800,4,0 )=0,"",VLOOKUP(K193,工作表2!$B$2:$H$800,4,0 )),"")</f>
        <v/>
      </c>
      <c r="O193" s="47" t="str">
        <f>IFERROR(IF(VLOOKUP(K193,工作表2!$B$2:$H$800,5,0 )=0,"",VLOOKUP(K193,工作表2!$B$2:$H$800,5,0 )),"")</f>
        <v/>
      </c>
      <c r="P193" s="47" t="str">
        <f>IFERROR(IF(VLOOKUP(K193,工作表2!$B$2:$H$800,6,0 )=0,"",VLOOKUP(K193,工作表2!$B$2:$H$800,6,0 )),"")</f>
        <v/>
      </c>
      <c r="Q193" s="47" t="str">
        <f>IFERROR(IF(VLOOKUP(K193,工作表2!$B$2:$H$800,7,0 )=0,"",VLOOKUP(K193,工作表2!$B$2:$H$800,7,0 )),"")</f>
        <v/>
      </c>
    </row>
    <row r="194" spans="1:25" x14ac:dyDescent="0.25">
      <c r="A194" s="53"/>
      <c r="B194" s="53"/>
      <c r="C194" s="53"/>
      <c r="D194" s="53"/>
      <c r="E194" s="53"/>
      <c r="F194" s="53"/>
      <c r="G194" t="str">
        <f t="shared" si="29"/>
        <v/>
      </c>
      <c r="H194" s="48" t="str">
        <f t="shared" si="30"/>
        <v/>
      </c>
      <c r="I194" s="48" t="str">
        <f t="shared" si="31"/>
        <v/>
      </c>
      <c r="J194" s="48" t="str">
        <f t="shared" si="32"/>
        <v/>
      </c>
      <c r="K194" s="49">
        <f t="shared" si="33"/>
        <v>0</v>
      </c>
      <c r="L194" s="47" t="str">
        <f>IFERROR(IF(VLOOKUP(K194,工作表2!$B$2:$H$800,2,0 )=0,"",VLOOKUP(K194,工作表2!$B$2:$H$800,2,0 )),"")</f>
        <v/>
      </c>
      <c r="M194" s="47" t="str">
        <f>IFERROR(IF(VLOOKUP(K194,工作表2!$B$2:$H$800,3,0 )=0,"",VLOOKUP(K194,工作表2!$B$2:$H$800,3,0 )),"")</f>
        <v/>
      </c>
      <c r="N194" s="47" t="str">
        <f>IFERROR(IF(VLOOKUP(K194,工作表2!$B$2:$H$800,4,0 )=0,"",VLOOKUP(K194,工作表2!$B$2:$H$800,4,0 )),"")</f>
        <v/>
      </c>
      <c r="O194" s="47" t="str">
        <f>IFERROR(IF(VLOOKUP(K194,工作表2!$B$2:$H$800,5,0 )=0,"",VLOOKUP(K194,工作表2!$B$2:$H$800,5,0 )),"")</f>
        <v/>
      </c>
      <c r="P194" s="47" t="str">
        <f>IFERROR(IF(VLOOKUP(K194,工作表2!$B$2:$H$800,6,0 )=0,"",VLOOKUP(K194,工作表2!$B$2:$H$800,6,0 )),"")</f>
        <v/>
      </c>
      <c r="Q194" s="47" t="str">
        <f>IFERROR(IF(VLOOKUP(K194,工作表2!$B$2:$H$800,7,0 )=0,"",VLOOKUP(K194,工作表2!$B$2:$H$800,7,0 )),"")</f>
        <v/>
      </c>
    </row>
    <row r="195" spans="1:25" x14ac:dyDescent="0.25">
      <c r="A195" s="53"/>
      <c r="B195" s="53"/>
      <c r="C195" s="53"/>
      <c r="D195" s="53"/>
      <c r="E195" s="53"/>
      <c r="F195" s="53"/>
      <c r="G195" t="str">
        <f t="shared" si="29"/>
        <v/>
      </c>
      <c r="H195" s="48" t="str">
        <f t="shared" si="30"/>
        <v/>
      </c>
      <c r="I195" s="48" t="str">
        <f t="shared" si="31"/>
        <v/>
      </c>
      <c r="J195" s="48" t="str">
        <f t="shared" si="32"/>
        <v/>
      </c>
      <c r="K195" s="49">
        <f t="shared" si="33"/>
        <v>0</v>
      </c>
      <c r="L195" s="47" t="str">
        <f>IFERROR(IF(VLOOKUP(K195,工作表2!$B$2:$H$800,2,0 )=0,"",VLOOKUP(K195,工作表2!$B$2:$H$800,2,0 )),"")</f>
        <v/>
      </c>
      <c r="M195" s="47" t="str">
        <f>IFERROR(IF(VLOOKUP(K195,工作表2!$B$2:$H$800,3,0 )=0,"",VLOOKUP(K195,工作表2!$B$2:$H$800,3,0 )),"")</f>
        <v/>
      </c>
      <c r="N195" s="47" t="str">
        <f>IFERROR(IF(VLOOKUP(K195,工作表2!$B$2:$H$800,4,0 )=0,"",VLOOKUP(K195,工作表2!$B$2:$H$800,4,0 )),"")</f>
        <v/>
      </c>
      <c r="O195" s="47" t="str">
        <f>IFERROR(IF(VLOOKUP(K195,工作表2!$B$2:$H$800,5,0 )=0,"",VLOOKUP(K195,工作表2!$B$2:$H$800,5,0 )),"")</f>
        <v/>
      </c>
      <c r="P195" s="47" t="str">
        <f>IFERROR(IF(VLOOKUP(K195,工作表2!$B$2:$H$800,6,0 )=0,"",VLOOKUP(K195,工作表2!$B$2:$H$800,6,0 )),"")</f>
        <v/>
      </c>
      <c r="Q195" s="47" t="str">
        <f>IFERROR(IF(VLOOKUP(K195,工作表2!$B$2:$H$800,7,0 )=0,"",VLOOKUP(K195,工作表2!$B$2:$H$800,7,0 )),"")</f>
        <v/>
      </c>
    </row>
    <row r="196" spans="1:25" x14ac:dyDescent="0.25">
      <c r="A196" s="53"/>
      <c r="B196" s="53"/>
      <c r="C196" s="53"/>
      <c r="D196" s="53"/>
      <c r="E196" s="53"/>
      <c r="F196" s="53"/>
      <c r="G196" t="str">
        <f t="shared" si="29"/>
        <v/>
      </c>
      <c r="H196" s="48" t="str">
        <f t="shared" si="30"/>
        <v/>
      </c>
      <c r="I196" s="48" t="str">
        <f t="shared" si="31"/>
        <v/>
      </c>
      <c r="J196" s="48" t="str">
        <f t="shared" si="32"/>
        <v/>
      </c>
      <c r="K196" s="49">
        <f t="shared" si="33"/>
        <v>0</v>
      </c>
      <c r="L196" s="47" t="str">
        <f>IFERROR(IF(VLOOKUP(K196,工作表2!$B$2:$H$800,2,0 )=0,"",VLOOKUP(K196,工作表2!$B$2:$H$800,2,0 )),"")</f>
        <v/>
      </c>
      <c r="M196" s="47" t="str">
        <f>IFERROR(IF(VLOOKUP(K196,工作表2!$B$2:$H$800,3,0 )=0,"",VLOOKUP(K196,工作表2!$B$2:$H$800,3,0 )),"")</f>
        <v/>
      </c>
      <c r="N196" s="47" t="str">
        <f>IFERROR(IF(VLOOKUP(K196,工作表2!$B$2:$H$800,4,0 )=0,"",VLOOKUP(K196,工作表2!$B$2:$H$800,4,0 )),"")</f>
        <v/>
      </c>
      <c r="O196" s="47" t="str">
        <f>IFERROR(IF(VLOOKUP(K196,工作表2!$B$2:$H$800,5,0 )=0,"",VLOOKUP(K196,工作表2!$B$2:$H$800,5,0 )),"")</f>
        <v/>
      </c>
      <c r="P196" s="47" t="str">
        <f>IFERROR(IF(VLOOKUP(K196,工作表2!$B$2:$H$800,6,0 )=0,"",VLOOKUP(K196,工作表2!$B$2:$H$800,6,0 )),"")</f>
        <v/>
      </c>
      <c r="Q196" s="47" t="str">
        <f>IFERROR(IF(VLOOKUP(K196,工作表2!$B$2:$H$800,7,0 )=0,"",VLOOKUP(K196,工作表2!$B$2:$H$800,7,0 )),"")</f>
        <v/>
      </c>
    </row>
    <row r="197" spans="1:25" x14ac:dyDescent="0.25">
      <c r="A197" s="53"/>
      <c r="B197" s="53"/>
      <c r="C197" s="53"/>
      <c r="D197" s="53"/>
      <c r="E197" s="53"/>
      <c r="F197" s="53"/>
      <c r="G197" t="str">
        <f t="shared" si="29"/>
        <v/>
      </c>
      <c r="H197" s="48" t="str">
        <f t="shared" si="30"/>
        <v/>
      </c>
      <c r="I197" s="48" t="str">
        <f t="shared" si="31"/>
        <v/>
      </c>
      <c r="J197" s="48" t="str">
        <f t="shared" si="32"/>
        <v/>
      </c>
      <c r="K197" s="49">
        <f t="shared" si="33"/>
        <v>0</v>
      </c>
      <c r="L197" s="47" t="str">
        <f>IFERROR(IF(VLOOKUP(K197,工作表2!$B$2:$H$800,2,0 )=0,"",VLOOKUP(K197,工作表2!$B$2:$H$800,2,0 )),"")</f>
        <v/>
      </c>
      <c r="M197" s="47" t="str">
        <f>IFERROR(IF(VLOOKUP(K197,工作表2!$B$2:$H$800,3,0 )=0,"",VLOOKUP(K197,工作表2!$B$2:$H$800,3,0 )),"")</f>
        <v/>
      </c>
      <c r="N197" s="47" t="str">
        <f>IFERROR(IF(VLOOKUP(K197,工作表2!$B$2:$H$800,4,0 )=0,"",VLOOKUP(K197,工作表2!$B$2:$H$800,4,0 )),"")</f>
        <v/>
      </c>
      <c r="O197" s="47" t="str">
        <f>IFERROR(IF(VLOOKUP(K197,工作表2!$B$2:$H$800,5,0 )=0,"",VLOOKUP(K197,工作表2!$B$2:$H$800,5,0 )),"")</f>
        <v/>
      </c>
      <c r="P197" s="47" t="str">
        <f>IFERROR(IF(VLOOKUP(K197,工作表2!$B$2:$H$800,6,0 )=0,"",VLOOKUP(K197,工作表2!$B$2:$H$800,6,0 )),"")</f>
        <v/>
      </c>
      <c r="Q197" s="47" t="str">
        <f>IFERROR(IF(VLOOKUP(K197,工作表2!$B$2:$H$800,7,0 )=0,"",VLOOKUP(K197,工作表2!$B$2:$H$800,7,0 )),"")</f>
        <v/>
      </c>
    </row>
    <row r="198" spans="1:25" x14ac:dyDescent="0.25">
      <c r="A198" s="53"/>
      <c r="B198" s="53"/>
      <c r="C198" s="53"/>
      <c r="D198" s="53"/>
      <c r="E198" s="53"/>
      <c r="F198" s="53"/>
      <c r="G198" t="str">
        <f t="shared" ref="G198:G200" si="35">IF(LEFT(D198,3)="全民國","軍訓",LEFT(D198,3))</f>
        <v/>
      </c>
      <c r="H198" s="48" t="str">
        <f t="shared" ref="H198:H200" si="36">IF(ISNA(VLOOKUP(F198,$S$2:$T$14,2,0)),"",VLOOKUP(F198,$S$2:$T$14,2,0))</f>
        <v/>
      </c>
      <c r="I198" s="48" t="str">
        <f t="shared" ref="I198:I200" si="37">IF(ISBLANK(F198),"",IF(H198&lt;60,"","V"))</f>
        <v/>
      </c>
      <c r="J198" s="48" t="str">
        <f t="shared" ref="J198:J200" si="38">IF(F198="停修","",IF(F198&gt;=60,E198,""))</f>
        <v/>
      </c>
      <c r="K198" s="49">
        <f t="shared" ref="K198:K200" si="39">IF(H198&gt;59,IF(LEFT(D198,4)="大一英文","大一英文",(IF(LEFT(D198,2)="中文","中文",(IF(LEFT(D198,4)="全民國防","軍訓",(IF(LEFT(D198,4)="大一體育","大一體育",(IF(LEFT(D198,4)="大二體育","大二體育",(IF(LEFT(D198,4)="大二英文","大二英文",D198))))))))))),"")</f>
        <v>0</v>
      </c>
      <c r="L198" s="47" t="str">
        <f>IFERROR(IF(VLOOKUP(K198,工作表2!$B$2:$H$800,2,0 )=0,"",VLOOKUP(K198,工作表2!$B$2:$H$800,2,0 )),"")</f>
        <v/>
      </c>
      <c r="M198" s="47" t="str">
        <f>IFERROR(IF(VLOOKUP(K198,工作表2!$B$2:$H$800,3,0 )=0,"",VLOOKUP(K198,工作表2!$B$2:$H$800,3,0 )),"")</f>
        <v/>
      </c>
      <c r="N198" s="47" t="str">
        <f>IFERROR(IF(VLOOKUP(K198,工作表2!$B$2:$H$800,4,0 )=0,"",VLOOKUP(K198,工作表2!$B$2:$H$800,4,0 )),"")</f>
        <v/>
      </c>
      <c r="O198" s="47" t="str">
        <f>IFERROR(IF(VLOOKUP(K198,工作表2!$B$2:$H$800,5,0 )=0,"",VLOOKUP(K198,工作表2!$B$2:$H$800,5,0 )),"")</f>
        <v/>
      </c>
      <c r="P198" s="47" t="str">
        <f>IFERROR(IF(VLOOKUP(K198,工作表2!$B$2:$H$800,6,0 )=0,"",VLOOKUP(K198,工作表2!$B$2:$H$800,6,0 )),"")</f>
        <v/>
      </c>
      <c r="Q198" s="47" t="str">
        <f>IFERROR(IF(VLOOKUP(K198,工作表2!$B$2:$H$800,7,0 )=0,"",VLOOKUP(K198,工作表2!$B$2:$H$800,7,0 )),"")</f>
        <v/>
      </c>
    </row>
    <row r="199" spans="1:25" x14ac:dyDescent="0.25">
      <c r="A199" s="53"/>
      <c r="B199" s="53"/>
      <c r="C199" s="53"/>
      <c r="D199" s="53"/>
      <c r="E199" s="53"/>
      <c r="F199" s="53"/>
      <c r="G199" t="str">
        <f t="shared" si="35"/>
        <v/>
      </c>
      <c r="H199" s="48" t="str">
        <f t="shared" si="36"/>
        <v/>
      </c>
      <c r="I199" s="48" t="str">
        <f t="shared" si="37"/>
        <v/>
      </c>
      <c r="J199" s="48" t="str">
        <f t="shared" si="38"/>
        <v/>
      </c>
      <c r="K199" s="49">
        <f t="shared" si="39"/>
        <v>0</v>
      </c>
      <c r="L199" s="47" t="str">
        <f>IFERROR(IF(VLOOKUP(K199,工作表2!$B$2:$H$800,2,0 )=0,"",VLOOKUP(K199,工作表2!$B$2:$H$800,2,0 )),"")</f>
        <v/>
      </c>
      <c r="M199" s="47" t="str">
        <f>IFERROR(IF(VLOOKUP(K199,工作表2!$B$2:$H$800,3,0 )=0,"",VLOOKUP(K199,工作表2!$B$2:$H$800,3,0 )),"")</f>
        <v/>
      </c>
      <c r="N199" s="47" t="str">
        <f>IFERROR(IF(VLOOKUP(K199,工作表2!$B$2:$H$800,4,0 )=0,"",VLOOKUP(K199,工作表2!$B$2:$H$800,4,0 )),"")</f>
        <v/>
      </c>
      <c r="O199" s="47" t="str">
        <f>IFERROR(IF(VLOOKUP(K199,工作表2!$B$2:$H$800,5,0 )=0,"",VLOOKUP(K199,工作表2!$B$2:$H$800,5,0 )),"")</f>
        <v/>
      </c>
      <c r="P199" s="47" t="str">
        <f>IFERROR(IF(VLOOKUP(K199,工作表2!$B$2:$H$800,6,0 )=0,"",VLOOKUP(K199,工作表2!$B$2:$H$800,6,0 )),"")</f>
        <v/>
      </c>
      <c r="Q199" s="47" t="str">
        <f>IFERROR(IF(VLOOKUP(K199,工作表2!$B$2:$H$800,7,0 )=0,"",VLOOKUP(K199,工作表2!$B$2:$H$800,7,0 )),"")</f>
        <v/>
      </c>
    </row>
    <row r="200" spans="1:25" x14ac:dyDescent="0.25">
      <c r="A200" s="53"/>
      <c r="B200" s="53"/>
      <c r="C200" s="53"/>
      <c r="D200" s="53"/>
      <c r="E200" s="53"/>
      <c r="F200" s="53"/>
      <c r="G200" t="str">
        <f t="shared" si="35"/>
        <v/>
      </c>
      <c r="H200" s="48" t="str">
        <f t="shared" si="36"/>
        <v/>
      </c>
      <c r="I200" s="48" t="str">
        <f t="shared" si="37"/>
        <v/>
      </c>
      <c r="J200" s="48" t="str">
        <f t="shared" si="38"/>
        <v/>
      </c>
      <c r="K200" s="49">
        <f t="shared" si="39"/>
        <v>0</v>
      </c>
      <c r="L200" s="47" t="str">
        <f>IFERROR(IF(VLOOKUP(K200,工作表2!$B$2:$H$800,2,0 )=0,"",VLOOKUP(K200,工作表2!$B$2:$H$800,2,0 )),"")</f>
        <v/>
      </c>
      <c r="M200" s="47" t="str">
        <f>IFERROR(IF(VLOOKUP(K200,工作表2!$B$2:$H$800,3,0 )=0,"",VLOOKUP(K200,工作表2!$B$2:$H$800,3,0 )),"")</f>
        <v/>
      </c>
      <c r="N200" s="47" t="str">
        <f>IFERROR(IF(VLOOKUP(K200,工作表2!$B$2:$H$800,4,0 )=0,"",VLOOKUP(K200,工作表2!$B$2:$H$800,4,0 )),"")</f>
        <v/>
      </c>
      <c r="O200" s="47" t="str">
        <f>IFERROR(IF(VLOOKUP(K200,工作表2!$B$2:$H$800,5,0 )=0,"",VLOOKUP(K200,工作表2!$B$2:$H$800,5,0 )),"")</f>
        <v/>
      </c>
      <c r="P200" s="47" t="str">
        <f>IFERROR(IF(VLOOKUP(K200,工作表2!$B$2:$H$800,6,0 )=0,"",VLOOKUP(K200,工作表2!$B$2:$H$800,6,0 )),"")</f>
        <v/>
      </c>
      <c r="Q200" s="47" t="str">
        <f>IFERROR(IF(VLOOKUP(K200,工作表2!$B$2:$H$800,7,0 )=0,"",VLOOKUP(K200,工作表2!$B$2:$H$800,7,0 )),"")</f>
        <v/>
      </c>
      <c r="V200" t="e" cm="1" vm="2">
        <f t="array" ref="V200">_xlfn._xlws.FILTER(表格2[],表格2[有修嗎？]&gt;0)</f>
        <v>#VALUE!</v>
      </c>
      <c r="Y200" t="e" vm="1">
        <f t="shared" ref="Y200:Y218" si="40">IF(V200&lt;&gt;"",1,"")</f>
        <v>#VALUE!</v>
      </c>
    </row>
    <row r="201" spans="1:25" x14ac:dyDescent="0.25">
      <c r="A201" s="53"/>
      <c r="B201" s="53"/>
      <c r="C201" s="53"/>
      <c r="D201" s="53"/>
      <c r="E201" s="53"/>
      <c r="F201" s="53"/>
      <c r="L201" s="47" t="str">
        <f>IFERROR(IF(VLOOKUP(K201,工作表2!$B$2:$H$800,2,0 )=0,"",VLOOKUP(K201,工作表2!$B$2:$H$800,2,0 )),"")</f>
        <v/>
      </c>
      <c r="M201" s="47" t="str">
        <f>IFERROR(IF(VLOOKUP(K201,工作表2!$B$2:$H$800,3,0 )=0,"",VLOOKUP(K201,工作表2!$B$2:$H$800,3,0 )),"")</f>
        <v/>
      </c>
      <c r="N201" s="47" t="str">
        <f>IFERROR(IF(VLOOKUP(K201,工作表2!$B$2:$H$800,4,0 )=0,"",VLOOKUP(K201,工作表2!$B$2:$H$800,4,0 )),"")</f>
        <v/>
      </c>
      <c r="O201" s="47" t="str">
        <f>IFERROR(IF(VLOOKUP(K201,工作表2!$B$2:$H$800,5,0 )=0,"",VLOOKUP(K201,工作表2!$B$2:$H$800,5,0 )),"")</f>
        <v/>
      </c>
      <c r="P201" s="47" t="str">
        <f>IFERROR(IF(VLOOKUP(K201,工作表2!$B$2:$H$800,6,0 )=0,"",VLOOKUP(K201,工作表2!$B$2:$H$800,6,0 )),"")</f>
        <v/>
      </c>
      <c r="Q201" s="47" t="str">
        <f>IFERROR(IF(VLOOKUP(K201,工作表2!$B$2:$H$800,7,0 )=0,"",VLOOKUP(K201,工作表2!$B$2:$H$800,7,0 )),"")</f>
        <v/>
      </c>
      <c r="Y201" t="str">
        <f t="shared" si="40"/>
        <v/>
      </c>
    </row>
    <row r="202" spans="1:25" x14ac:dyDescent="0.25">
      <c r="A202" s="53"/>
      <c r="B202" s="53"/>
      <c r="C202" s="53"/>
      <c r="D202" s="53"/>
      <c r="E202" s="53"/>
      <c r="F202" s="53"/>
      <c r="L202" s="47" t="str">
        <f>IFERROR(IF(VLOOKUP(K202,工作表2!$B$2:$H$800,2,0 )=0,"",VLOOKUP(K202,工作表2!$B$2:$H$800,2,0 )),"")</f>
        <v/>
      </c>
      <c r="M202" s="47" t="str">
        <f>IFERROR(IF(VLOOKUP(K202,工作表2!$B$2:$H$800,3,0 )=0,"",VLOOKUP(K202,工作表2!$B$2:$H$800,3,0 )),"")</f>
        <v/>
      </c>
      <c r="N202" s="47" t="str">
        <f>IFERROR(IF(VLOOKUP(K202,工作表2!$B$2:$H$800,4,0 )=0,"",VLOOKUP(K202,工作表2!$B$2:$H$800,4,0 )),"")</f>
        <v/>
      </c>
      <c r="O202" s="47" t="str">
        <f>IFERROR(IF(VLOOKUP(K202,工作表2!$B$2:$H$800,5,0 )=0,"",VLOOKUP(K202,工作表2!$B$2:$H$800,5,0 )),"")</f>
        <v/>
      </c>
      <c r="P202" s="47" t="str">
        <f>IFERROR(IF(VLOOKUP(K202,工作表2!$B$2:$H$800,6,0 )=0,"",VLOOKUP(K202,工作表2!$B$2:$H$800,6,0 )),"")</f>
        <v/>
      </c>
      <c r="Q202" s="47" t="str">
        <f>IFERROR(IF(VLOOKUP(K202,工作表2!$B$2:$H$800,7,0 )=0,"",VLOOKUP(K202,工作表2!$B$2:$H$800,7,0 )),"")</f>
        <v/>
      </c>
      <c r="Y202" t="str">
        <f t="shared" si="40"/>
        <v/>
      </c>
    </row>
    <row r="203" spans="1:25" x14ac:dyDescent="0.25">
      <c r="A203" s="53"/>
      <c r="B203" s="53"/>
      <c r="C203" s="53"/>
      <c r="D203" s="53"/>
      <c r="E203" s="53"/>
      <c r="F203" s="53"/>
      <c r="L203" s="47" t="str">
        <f>IFERROR(IF(VLOOKUP(K203,工作表2!$B$2:$H$800,2,0 )=0,"",VLOOKUP(K203,工作表2!$B$2:$H$800,2,0 )),"")</f>
        <v/>
      </c>
      <c r="M203" s="47" t="str">
        <f>IFERROR(IF(VLOOKUP(K203,工作表2!$B$2:$H$800,3,0 )=0,"",VLOOKUP(K203,工作表2!$B$2:$H$800,3,0 )),"")</f>
        <v/>
      </c>
      <c r="N203" s="47" t="str">
        <f>IFERROR(IF(VLOOKUP(K203,工作表2!$B$2:$H$800,4,0 )=0,"",VLOOKUP(K203,工作表2!$B$2:$H$800,4,0 )),"")</f>
        <v/>
      </c>
      <c r="O203" s="47" t="str">
        <f>IFERROR(IF(VLOOKUP(K203,工作表2!$B$2:$H$800,5,0 )=0,"",VLOOKUP(K203,工作表2!$B$2:$H$800,5,0 )),"")</f>
        <v/>
      </c>
      <c r="P203" s="47" t="str">
        <f>IFERROR(IF(VLOOKUP(K203,工作表2!$B$2:$H$800,6,0 )=0,"",VLOOKUP(K203,工作表2!$B$2:$H$800,6,0 )),"")</f>
        <v/>
      </c>
      <c r="Q203" s="47" t="str">
        <f>IFERROR(IF(VLOOKUP(K203,工作表2!$B$2:$H$800,7,0 )=0,"",VLOOKUP(K203,工作表2!$B$2:$H$800,7,0 )),"")</f>
        <v/>
      </c>
      <c r="Y203" t="str">
        <f t="shared" si="40"/>
        <v/>
      </c>
    </row>
    <row r="204" spans="1:25" x14ac:dyDescent="0.25">
      <c r="A204" s="53"/>
      <c r="B204" s="53"/>
      <c r="C204" s="53"/>
      <c r="D204" s="53"/>
      <c r="E204" s="53"/>
      <c r="F204" s="53"/>
      <c r="L204" s="47" t="str">
        <f>IFERROR(IF(VLOOKUP(K204,工作表2!$B$2:$H$800,2,0 )=0,"",VLOOKUP(K204,工作表2!$B$2:$H$800,2,0 )),"")</f>
        <v/>
      </c>
      <c r="M204" s="47" t="str">
        <f>IFERROR(IF(VLOOKUP(K204,工作表2!$B$2:$H$800,3,0 )=0,"",VLOOKUP(K204,工作表2!$B$2:$H$800,3,0 )),"")</f>
        <v/>
      </c>
      <c r="N204" s="47" t="str">
        <f>IFERROR(IF(VLOOKUP(K204,工作表2!$B$2:$H$800,4,0 )=0,"",VLOOKUP(K204,工作表2!$B$2:$H$800,4,0 )),"")</f>
        <v/>
      </c>
      <c r="O204" s="47" t="str">
        <f>IFERROR(IF(VLOOKUP(K204,工作表2!$B$2:$H$800,5,0 )=0,"",VLOOKUP(K204,工作表2!$B$2:$H$800,5,0 )),"")</f>
        <v/>
      </c>
      <c r="P204" s="47" t="str">
        <f>IFERROR(IF(VLOOKUP(K204,工作表2!$B$2:$H$800,6,0 )=0,"",VLOOKUP(K204,工作表2!$B$2:$H$800,6,0 )),"")</f>
        <v/>
      </c>
      <c r="Q204" s="47" t="str">
        <f>IFERROR(IF(VLOOKUP(K204,工作表2!$B$2:$H$800,7,0 )=0,"",VLOOKUP(K204,工作表2!$B$2:$H$800,7,0 )),"")</f>
        <v/>
      </c>
      <c r="Y204" t="str">
        <f t="shared" si="40"/>
        <v/>
      </c>
    </row>
    <row r="205" spans="1:25" x14ac:dyDescent="0.25">
      <c r="A205" s="53"/>
      <c r="B205" s="53"/>
      <c r="C205" s="53"/>
      <c r="D205" s="53"/>
      <c r="E205" s="53"/>
      <c r="F205" s="53"/>
      <c r="L205" s="47" t="str">
        <f>IFERROR(IF(VLOOKUP(K205,工作表2!$B$2:$H$800,2,0 )=0,"",VLOOKUP(K205,工作表2!$B$2:$H$800,2,0 )),"")</f>
        <v/>
      </c>
      <c r="M205" s="47" t="str">
        <f>IFERROR(IF(VLOOKUP(K205,工作表2!$B$2:$H$800,3,0 )=0,"",VLOOKUP(K205,工作表2!$B$2:$H$800,3,0 )),"")</f>
        <v/>
      </c>
      <c r="N205" s="47" t="str">
        <f>IFERROR(IF(VLOOKUP(K205,工作表2!$B$2:$H$800,4,0 )=0,"",VLOOKUP(K205,工作表2!$B$2:$H$800,4,0 )),"")</f>
        <v/>
      </c>
      <c r="O205" s="47" t="str">
        <f>IFERROR(IF(VLOOKUP(K205,工作表2!$B$2:$H$800,5,0 )=0,"",VLOOKUP(K205,工作表2!$B$2:$H$800,5,0 )),"")</f>
        <v/>
      </c>
      <c r="P205" s="47" t="str">
        <f>IFERROR(IF(VLOOKUP(K205,工作表2!$B$2:$H$800,6,0 )=0,"",VLOOKUP(K205,工作表2!$B$2:$H$800,6,0 )),"")</f>
        <v/>
      </c>
      <c r="Q205" s="47" t="str">
        <f>IFERROR(IF(VLOOKUP(K205,工作表2!$B$2:$H$800,7,0 )=0,"",VLOOKUP(K205,工作表2!$B$2:$H$800,7,0 )),"")</f>
        <v/>
      </c>
      <c r="Y205" t="str">
        <f t="shared" si="40"/>
        <v/>
      </c>
    </row>
    <row r="206" spans="1:25" x14ac:dyDescent="0.25">
      <c r="A206" s="53"/>
      <c r="B206" s="53"/>
      <c r="C206" s="53"/>
      <c r="D206" s="53"/>
      <c r="E206" s="53"/>
      <c r="F206" s="53"/>
      <c r="L206" s="47" t="str">
        <f>IFERROR(IF(VLOOKUP(K206,工作表2!$B$2:$H$800,2,0 )=0,"",VLOOKUP(K206,工作表2!$B$2:$H$800,2,0 )),"")</f>
        <v/>
      </c>
      <c r="M206" s="47" t="str">
        <f>IFERROR(IF(VLOOKUP(K206,工作表2!$B$2:$H$800,3,0 )=0,"",VLOOKUP(K206,工作表2!$B$2:$H$800,3,0 )),"")</f>
        <v/>
      </c>
      <c r="N206" s="47" t="str">
        <f>IFERROR(IF(VLOOKUP(K206,工作表2!$B$2:$H$800,4,0 )=0,"",VLOOKUP(K206,工作表2!$B$2:$H$800,4,0 )),"")</f>
        <v/>
      </c>
      <c r="O206" s="47" t="str">
        <f>IFERROR(IF(VLOOKUP(K206,工作表2!$B$2:$H$800,5,0 )=0,"",VLOOKUP(K206,工作表2!$B$2:$H$800,5,0 )),"")</f>
        <v/>
      </c>
      <c r="P206" s="47" t="str">
        <f>IFERROR(IF(VLOOKUP(K206,工作表2!$B$2:$H$800,6,0 )=0,"",VLOOKUP(K206,工作表2!$B$2:$H$800,6,0 )),"")</f>
        <v/>
      </c>
      <c r="Q206" s="47" t="str">
        <f>IFERROR(IF(VLOOKUP(K206,工作表2!$B$2:$H$800,7,0 )=0,"",VLOOKUP(K206,工作表2!$B$2:$H$800,7,0 )),"")</f>
        <v/>
      </c>
      <c r="Y206" t="str">
        <f t="shared" si="40"/>
        <v/>
      </c>
    </row>
    <row r="207" spans="1:25" x14ac:dyDescent="0.25">
      <c r="A207" s="53"/>
      <c r="B207" s="53"/>
      <c r="C207" s="53"/>
      <c r="D207" s="53"/>
      <c r="E207" s="53"/>
      <c r="F207" s="53"/>
      <c r="L207" s="47" t="str">
        <f>IFERROR(IF(VLOOKUP(K207,工作表2!$B$2:$H$800,2,0 )=0,"",VLOOKUP(K207,工作表2!$B$2:$H$800,2,0 )),"")</f>
        <v/>
      </c>
      <c r="M207" s="47" t="str">
        <f>IFERROR(IF(VLOOKUP(K207,工作表2!$B$2:$H$800,3,0 )=0,"",VLOOKUP(K207,工作表2!$B$2:$H$800,3,0 )),"")</f>
        <v/>
      </c>
      <c r="N207" s="47" t="str">
        <f>IFERROR(IF(VLOOKUP(K207,工作表2!$B$2:$H$800,4,0 )=0,"",VLOOKUP(K207,工作表2!$B$2:$H$800,4,0 )),"")</f>
        <v/>
      </c>
      <c r="O207" s="47" t="str">
        <f>IFERROR(IF(VLOOKUP(K207,工作表2!$B$2:$H$800,5,0 )=0,"",VLOOKUP(K207,工作表2!$B$2:$H$800,5,0 )),"")</f>
        <v/>
      </c>
      <c r="P207" s="47" t="str">
        <f>IFERROR(IF(VLOOKUP(K207,工作表2!$B$2:$H$800,6,0 )=0,"",VLOOKUP(K207,工作表2!$B$2:$H$800,6,0 )),"")</f>
        <v/>
      </c>
      <c r="Q207" s="47" t="str">
        <f>IFERROR(IF(VLOOKUP(K207,工作表2!$B$2:$H$800,7,0 )=0,"",VLOOKUP(K207,工作表2!$B$2:$H$800,7,0 )),"")</f>
        <v/>
      </c>
      <c r="Y207" t="str">
        <f t="shared" si="40"/>
        <v/>
      </c>
    </row>
    <row r="208" spans="1:25" x14ac:dyDescent="0.25">
      <c r="A208" s="53"/>
      <c r="B208" s="53"/>
      <c r="C208" s="53"/>
      <c r="D208" s="53"/>
      <c r="L208" s="47" t="str">
        <f>IFERROR(IF(VLOOKUP(K208,工作表2!$B$2:$H$800,2,0 )=0,"",VLOOKUP(K208,工作表2!$B$2:$H$800,2,0 )),"")</f>
        <v/>
      </c>
      <c r="M208" s="47" t="str">
        <f>IFERROR(IF(VLOOKUP(K208,工作表2!$B$2:$H$800,3,0 )=0,"",VLOOKUP(K208,工作表2!$B$2:$H$800,3,0 )),"")</f>
        <v/>
      </c>
      <c r="N208" s="47" t="str">
        <f>IFERROR(IF(VLOOKUP(K208,工作表2!$B$2:$H$800,4,0 )=0,"",VLOOKUP(K208,工作表2!$B$2:$H$800,4,0 )),"")</f>
        <v/>
      </c>
      <c r="O208" s="47" t="str">
        <f>IFERROR(IF(VLOOKUP(K208,工作表2!$B$2:$H$800,5,0 )=0,"",VLOOKUP(K208,工作表2!$B$2:$H$800,5,0 )),"")</f>
        <v/>
      </c>
      <c r="P208" s="47" t="str">
        <f>IFERROR(IF(VLOOKUP(K208,工作表2!$B$2:$H$800,6,0 )=0,"",VLOOKUP(K208,工作表2!$B$2:$H$800,6,0 )),"")</f>
        <v/>
      </c>
      <c r="Q208" s="47" t="str">
        <f>IFERROR(IF(VLOOKUP(K208,工作表2!$B$2:$H$800,7,0 )=0,"",VLOOKUP(K208,工作表2!$B$2:$H$800,7,0 )),"")</f>
        <v/>
      </c>
      <c r="Y208" t="str">
        <f t="shared" si="40"/>
        <v/>
      </c>
    </row>
    <row r="209" spans="1:25" x14ac:dyDescent="0.25">
      <c r="A209" s="53"/>
      <c r="B209" s="53"/>
      <c r="C209" s="53"/>
      <c r="D209" s="53"/>
      <c r="L209" s="47" t="str">
        <f>IFERROR(IF(VLOOKUP(K209,工作表2!$B$2:$H$800,2,0 )=0,"",VLOOKUP(K209,工作表2!$B$2:$H$800,2,0 )),"")</f>
        <v/>
      </c>
      <c r="M209" s="47" t="str">
        <f>IFERROR(IF(VLOOKUP(K209,工作表2!$B$2:$H$800,3,0 )=0,"",VLOOKUP(K209,工作表2!$B$2:$H$800,3,0 )),"")</f>
        <v/>
      </c>
      <c r="N209" s="47" t="str">
        <f>IFERROR(IF(VLOOKUP(K209,工作表2!$B$2:$H$800,4,0 )=0,"",VLOOKUP(K209,工作表2!$B$2:$H$800,4,0 )),"")</f>
        <v/>
      </c>
      <c r="O209" s="47" t="str">
        <f>IFERROR(IF(VLOOKUP(K209,工作表2!$B$2:$H$800,5,0 )=0,"",VLOOKUP(K209,工作表2!$B$2:$H$800,5,0 )),"")</f>
        <v/>
      </c>
      <c r="P209" s="47" t="str">
        <f>IFERROR(IF(VLOOKUP(K209,工作表2!$B$2:$H$800,6,0 )=0,"",VLOOKUP(K209,工作表2!$B$2:$H$800,6,0 )),"")</f>
        <v/>
      </c>
      <c r="Q209" s="47" t="str">
        <f>IFERROR(IF(VLOOKUP(K209,工作表2!$B$2:$H$800,7,0 )=0,"",VLOOKUP(K209,工作表2!$B$2:$H$800,7,0 )),"")</f>
        <v/>
      </c>
      <c r="Y209" t="str">
        <f t="shared" si="40"/>
        <v/>
      </c>
    </row>
    <row r="210" spans="1:25" x14ac:dyDescent="0.25">
      <c r="A210" s="53"/>
      <c r="B210" s="53"/>
      <c r="C210" s="53"/>
      <c r="D210" s="53"/>
      <c r="L210" s="47" t="str">
        <f>IFERROR(IF(VLOOKUP(K210,工作表2!$B$2:$H$800,2,0 )=0,"",VLOOKUP(K210,工作表2!$B$2:$H$800,2,0 )),"")</f>
        <v/>
      </c>
      <c r="M210" s="47" t="str">
        <f>IFERROR(IF(VLOOKUP(K210,工作表2!$B$2:$H$800,3,0 )=0,"",VLOOKUP(K210,工作表2!$B$2:$H$800,3,0 )),"")</f>
        <v/>
      </c>
      <c r="N210" s="47" t="str">
        <f>IFERROR(IF(VLOOKUP(K210,工作表2!$B$2:$H$800,4,0 )=0,"",VLOOKUP(K210,工作表2!$B$2:$H$800,4,0 )),"")</f>
        <v/>
      </c>
      <c r="O210" s="47" t="str">
        <f>IFERROR(IF(VLOOKUP(K210,工作表2!$B$2:$H$800,5,0 )=0,"",VLOOKUP(K210,工作表2!$B$2:$H$800,5,0 )),"")</f>
        <v/>
      </c>
      <c r="P210" s="47" t="str">
        <f>IFERROR(IF(VLOOKUP(K210,工作表2!$B$2:$H$800,6,0 )=0,"",VLOOKUP(K210,工作表2!$B$2:$H$800,6,0 )),"")</f>
        <v/>
      </c>
      <c r="Q210" s="47" t="str">
        <f>IFERROR(IF(VLOOKUP(K210,工作表2!$B$2:$H$800,7,0 )=0,"",VLOOKUP(K210,工作表2!$B$2:$H$800,7,0 )),"")</f>
        <v/>
      </c>
      <c r="Y210" t="str">
        <f t="shared" si="40"/>
        <v/>
      </c>
    </row>
    <row r="211" spans="1:25" x14ac:dyDescent="0.25">
      <c r="A211" s="53"/>
      <c r="B211" s="53"/>
      <c r="C211" s="53"/>
      <c r="D211" s="53"/>
      <c r="L211" s="47" t="str">
        <f>IFERROR(IF(VLOOKUP(K211,工作表2!$B$2:$H$800,2,0 )=0,"",VLOOKUP(K211,工作表2!$B$2:$H$800,2,0 )),"")</f>
        <v/>
      </c>
      <c r="M211" s="47" t="str">
        <f>IFERROR(IF(VLOOKUP(K211,工作表2!$B$2:$H$800,3,0 )=0,"",VLOOKUP(K211,工作表2!$B$2:$H$800,3,0 )),"")</f>
        <v/>
      </c>
      <c r="N211" s="47" t="str">
        <f>IFERROR(IF(VLOOKUP(K211,工作表2!$B$2:$H$800,4,0 )=0,"",VLOOKUP(K211,工作表2!$B$2:$H$800,4,0 )),"")</f>
        <v/>
      </c>
      <c r="O211" s="47" t="str">
        <f>IFERROR(IF(VLOOKUP(K211,工作表2!$B$2:$H$800,5,0 )=0,"",VLOOKUP(K211,工作表2!$B$2:$H$800,5,0 )),"")</f>
        <v/>
      </c>
      <c r="P211" s="47" t="str">
        <f>IFERROR(IF(VLOOKUP(K211,工作表2!$B$2:$H$800,6,0 )=0,"",VLOOKUP(K211,工作表2!$B$2:$H$800,6,0 )),"")</f>
        <v/>
      </c>
      <c r="Q211" s="47" t="str">
        <f>IFERROR(IF(VLOOKUP(K211,工作表2!$B$2:$H$800,7,0 )=0,"",VLOOKUP(K211,工作表2!$B$2:$H$800,7,0 )),"")</f>
        <v/>
      </c>
      <c r="Y211" t="str">
        <f t="shared" si="40"/>
        <v/>
      </c>
    </row>
    <row r="212" spans="1:25" x14ac:dyDescent="0.25">
      <c r="A212" s="53"/>
      <c r="B212" s="53"/>
      <c r="C212" s="53"/>
      <c r="D212" s="53"/>
      <c r="L212" s="47" t="str">
        <f>IFERROR(IF(VLOOKUP(K212,工作表2!$B$2:$H$800,2,0 )=0,"",VLOOKUP(K212,工作表2!$B$2:$H$800,2,0 )),"")</f>
        <v/>
      </c>
      <c r="M212" s="47" t="str">
        <f>IFERROR(IF(VLOOKUP(K212,工作表2!$B$2:$H$800,3,0 )=0,"",VLOOKUP(K212,工作表2!$B$2:$H$800,3,0 )),"")</f>
        <v/>
      </c>
      <c r="N212" s="47" t="str">
        <f>IFERROR(IF(VLOOKUP(K212,工作表2!$B$2:$H$800,4,0 )=0,"",VLOOKUP(K212,工作表2!$B$2:$H$800,4,0 )),"")</f>
        <v/>
      </c>
      <c r="O212" s="47" t="str">
        <f>IFERROR(IF(VLOOKUP(K212,工作表2!$B$2:$H$800,5,0 )=0,"",VLOOKUP(K212,工作表2!$B$2:$H$800,5,0 )),"")</f>
        <v/>
      </c>
      <c r="P212" s="47" t="str">
        <f>IFERROR(IF(VLOOKUP(K212,工作表2!$B$2:$H$800,6,0 )=0,"",VLOOKUP(K212,工作表2!$B$2:$H$800,6,0 )),"")</f>
        <v/>
      </c>
      <c r="Q212" s="47" t="str">
        <f>IFERROR(IF(VLOOKUP(K212,工作表2!$B$2:$H$800,7,0 )=0,"",VLOOKUP(K212,工作表2!$B$2:$H$800,7,0 )),"")</f>
        <v/>
      </c>
      <c r="Y212" t="str">
        <f t="shared" si="40"/>
        <v/>
      </c>
    </row>
    <row r="213" spans="1:25" x14ac:dyDescent="0.25">
      <c r="A213" s="53"/>
      <c r="B213" s="53"/>
      <c r="C213" s="53"/>
      <c r="D213" s="53"/>
      <c r="L213" s="47" t="str">
        <f>IFERROR(IF(VLOOKUP(K213,工作表2!$B$2:$H$800,2,0 )=0,"",VLOOKUP(K213,工作表2!$B$2:$H$800,2,0 )),"")</f>
        <v/>
      </c>
      <c r="M213" s="47" t="str">
        <f>IFERROR(IF(VLOOKUP(K213,工作表2!$B$2:$H$800,3,0 )=0,"",VLOOKUP(K213,工作表2!$B$2:$H$800,3,0 )),"")</f>
        <v/>
      </c>
      <c r="N213" s="47" t="str">
        <f>IFERROR(IF(VLOOKUP(K213,工作表2!$B$2:$H$800,4,0 )=0,"",VLOOKUP(K213,工作表2!$B$2:$H$800,4,0 )),"")</f>
        <v/>
      </c>
      <c r="O213" s="47" t="str">
        <f>IFERROR(IF(VLOOKUP(K213,工作表2!$B$2:$H$800,5,0 )=0,"",VLOOKUP(K213,工作表2!$B$2:$H$800,5,0 )),"")</f>
        <v/>
      </c>
      <c r="P213" s="47" t="str">
        <f>IFERROR(IF(VLOOKUP(K213,工作表2!$B$2:$H$800,6,0 )=0,"",VLOOKUP(K213,工作表2!$B$2:$H$800,6,0 )),"")</f>
        <v/>
      </c>
      <c r="Q213" s="47" t="str">
        <f>IFERROR(IF(VLOOKUP(K213,工作表2!$B$2:$H$800,7,0 )=0,"",VLOOKUP(K213,工作表2!$B$2:$H$800,7,0 )),"")</f>
        <v/>
      </c>
      <c r="Y213" t="str">
        <f t="shared" si="40"/>
        <v/>
      </c>
    </row>
    <row r="214" spans="1:25" x14ac:dyDescent="0.25">
      <c r="A214" s="53"/>
      <c r="B214" s="53"/>
      <c r="C214" s="53"/>
      <c r="D214" s="53"/>
      <c r="L214" s="47" t="str">
        <f>IFERROR(IF(VLOOKUP(K214,工作表2!$B$2:$H$800,2,0 )=0,"",VLOOKUP(K214,工作表2!$B$2:$H$800,2,0 )),"")</f>
        <v/>
      </c>
      <c r="M214" s="47" t="str">
        <f>IFERROR(IF(VLOOKUP(K214,工作表2!$B$2:$H$800,3,0 )=0,"",VLOOKUP(K214,工作表2!$B$2:$H$800,3,0 )),"")</f>
        <v/>
      </c>
      <c r="N214" s="47" t="str">
        <f>IFERROR(IF(VLOOKUP(K214,工作表2!$B$2:$H$800,4,0 )=0,"",VLOOKUP(K214,工作表2!$B$2:$H$800,4,0 )),"")</f>
        <v/>
      </c>
      <c r="O214" s="47" t="str">
        <f>IFERROR(IF(VLOOKUP(K214,工作表2!$B$2:$H$800,5,0 )=0,"",VLOOKUP(K214,工作表2!$B$2:$H$800,5,0 )),"")</f>
        <v/>
      </c>
      <c r="P214" s="47" t="str">
        <f>IFERROR(IF(VLOOKUP(K214,工作表2!$B$2:$H$800,6,0 )=0,"",VLOOKUP(K214,工作表2!$B$2:$H$800,6,0 )),"")</f>
        <v/>
      </c>
      <c r="Q214" s="47" t="str">
        <f>IFERROR(IF(VLOOKUP(K214,工作表2!$B$2:$H$800,7,0 )=0,"",VLOOKUP(K214,工作表2!$B$2:$H$800,7,0 )),"")</f>
        <v/>
      </c>
      <c r="Y214" t="str">
        <f t="shared" si="40"/>
        <v/>
      </c>
    </row>
    <row r="215" spans="1:25" x14ac:dyDescent="0.25">
      <c r="A215" s="53"/>
      <c r="B215" s="53"/>
      <c r="C215" s="53"/>
      <c r="D215" s="53"/>
      <c r="L215" s="47" t="str">
        <f>IFERROR(IF(VLOOKUP(K215,工作表2!$B$2:$H$800,2,0 )=0,"",VLOOKUP(K215,工作表2!$B$2:$H$800,2,0 )),"")</f>
        <v/>
      </c>
      <c r="M215" s="47" t="str">
        <f>IFERROR(IF(VLOOKUP(K215,工作表2!$B$2:$H$800,3,0 )=0,"",VLOOKUP(K215,工作表2!$B$2:$H$800,3,0 )),"")</f>
        <v/>
      </c>
      <c r="N215" s="47" t="str">
        <f>IFERROR(IF(VLOOKUP(K215,工作表2!$B$2:$H$800,4,0 )=0,"",VLOOKUP(K215,工作表2!$B$2:$H$800,4,0 )),"")</f>
        <v/>
      </c>
      <c r="O215" s="47" t="str">
        <f>IFERROR(IF(VLOOKUP(K215,工作表2!$B$2:$H$800,5,0 )=0,"",VLOOKUP(K215,工作表2!$B$2:$H$800,5,0 )),"")</f>
        <v/>
      </c>
      <c r="P215" s="47" t="str">
        <f>IFERROR(IF(VLOOKUP(K215,工作表2!$B$2:$H$800,6,0 )=0,"",VLOOKUP(K215,工作表2!$B$2:$H$800,6,0 )),"")</f>
        <v/>
      </c>
      <c r="Q215" s="47" t="str">
        <f>IFERROR(IF(VLOOKUP(K215,工作表2!$B$2:$H$800,7,0 )=0,"",VLOOKUP(K215,工作表2!$B$2:$H$800,7,0 )),"")</f>
        <v/>
      </c>
      <c r="Y215" t="str">
        <f t="shared" si="40"/>
        <v/>
      </c>
    </row>
    <row r="216" spans="1:25" x14ac:dyDescent="0.25">
      <c r="A216" s="53"/>
      <c r="B216" s="53"/>
      <c r="C216" s="53"/>
      <c r="D216" s="53"/>
      <c r="L216" s="47" t="str">
        <f>IFERROR(IF(VLOOKUP(K216,工作表2!$B$2:$H$800,2,0 )=0,"",VLOOKUP(K216,工作表2!$B$2:$H$800,2,0 )),"")</f>
        <v/>
      </c>
      <c r="M216" s="47" t="str">
        <f>IFERROR(IF(VLOOKUP(K216,工作表2!$B$2:$H$800,3,0 )=0,"",VLOOKUP(K216,工作表2!$B$2:$H$800,3,0 )),"")</f>
        <v/>
      </c>
      <c r="N216" s="47" t="str">
        <f>IFERROR(IF(VLOOKUP(K216,工作表2!$B$2:$H$800,4,0 )=0,"",VLOOKUP(K216,工作表2!$B$2:$H$800,4,0 )),"")</f>
        <v/>
      </c>
      <c r="O216" s="47" t="str">
        <f>IFERROR(IF(VLOOKUP(K216,工作表2!$B$2:$H$800,5,0 )=0,"",VLOOKUP(K216,工作表2!$B$2:$H$800,5,0 )),"")</f>
        <v/>
      </c>
      <c r="P216" s="47" t="str">
        <f>IFERROR(IF(VLOOKUP(K216,工作表2!$B$2:$H$800,6,0 )=0,"",VLOOKUP(K216,工作表2!$B$2:$H$800,6,0 )),"")</f>
        <v/>
      </c>
      <c r="Q216" s="47" t="str">
        <f>IFERROR(IF(VLOOKUP(K216,工作表2!$B$2:$H$800,7,0 )=0,"",VLOOKUP(K216,工作表2!$B$2:$H$800,7,0 )),"")</f>
        <v/>
      </c>
      <c r="Y216" t="str">
        <f t="shared" si="40"/>
        <v/>
      </c>
    </row>
    <row r="217" spans="1:25" x14ac:dyDescent="0.25">
      <c r="A217" s="53"/>
      <c r="B217" s="53"/>
      <c r="C217" s="53"/>
      <c r="D217" s="53"/>
      <c r="L217" s="47" t="str">
        <f>IFERROR(IF(VLOOKUP(K217,工作表2!$B$2:$H$800,2,0 )=0,"",VLOOKUP(K217,工作表2!$B$2:$H$800,2,0 )),"")</f>
        <v/>
      </c>
      <c r="M217" s="47" t="str">
        <f>IFERROR(IF(VLOOKUP(K217,工作表2!$B$2:$H$800,3,0 )=0,"",VLOOKUP(K217,工作表2!$B$2:$H$800,3,0 )),"")</f>
        <v/>
      </c>
      <c r="N217" s="47" t="str">
        <f>IFERROR(IF(VLOOKUP(K217,工作表2!$B$2:$H$800,4,0 )=0,"",VLOOKUP(K217,工作表2!$B$2:$H$800,4,0 )),"")</f>
        <v/>
      </c>
      <c r="O217" s="47" t="str">
        <f>IFERROR(IF(VLOOKUP(K217,工作表2!$B$2:$H$800,5,0 )=0,"",VLOOKUP(K217,工作表2!$B$2:$H$800,5,0 )),"")</f>
        <v/>
      </c>
      <c r="P217" s="47" t="str">
        <f>IFERROR(IF(VLOOKUP(K217,工作表2!$B$2:$H$800,6,0 )=0,"",VLOOKUP(K217,工作表2!$B$2:$H$800,6,0 )),"")</f>
        <v/>
      </c>
      <c r="Q217" s="47" t="str">
        <f>IFERROR(IF(VLOOKUP(K217,工作表2!$B$2:$H$800,7,0 )=0,"",VLOOKUP(K217,工作表2!$B$2:$H$800,7,0 )),"")</f>
        <v/>
      </c>
      <c r="Y217" t="str">
        <f t="shared" si="40"/>
        <v/>
      </c>
    </row>
    <row r="218" spans="1:25" x14ac:dyDescent="0.25">
      <c r="A218" s="53"/>
      <c r="B218" s="53"/>
      <c r="C218" s="53"/>
      <c r="D218" s="53"/>
      <c r="L218" s="47" t="str">
        <f>IFERROR(IF(VLOOKUP(K218,工作表2!$B$2:$H$800,2,0 )=0,"",VLOOKUP(K218,工作表2!$B$2:$H$800,2,0 )),"")</f>
        <v/>
      </c>
      <c r="M218" s="47" t="str">
        <f>IFERROR(IF(VLOOKUP(K218,工作表2!$B$2:$H$800,3,0 )=0,"",VLOOKUP(K218,工作表2!$B$2:$H$800,3,0 )),"")</f>
        <v/>
      </c>
      <c r="N218" s="47" t="str">
        <f>IFERROR(IF(VLOOKUP(K218,工作表2!$B$2:$H$800,4,0 )=0,"",VLOOKUP(K218,工作表2!$B$2:$H$800,4,0 )),"")</f>
        <v/>
      </c>
      <c r="O218" s="47" t="str">
        <f>IFERROR(IF(VLOOKUP(K218,工作表2!$B$2:$H$800,5,0 )=0,"",VLOOKUP(K218,工作表2!$B$2:$H$800,5,0 )),"")</f>
        <v/>
      </c>
      <c r="P218" s="47" t="str">
        <f>IFERROR(IF(VLOOKUP(K218,工作表2!$B$2:$H$800,6,0 )=0,"",VLOOKUP(K218,工作表2!$B$2:$H$800,6,0 )),"")</f>
        <v/>
      </c>
      <c r="Q218" s="47" t="str">
        <f>IFERROR(IF(VLOOKUP(K218,工作表2!$B$2:$H$800,7,0 )=0,"",VLOOKUP(K218,工作表2!$B$2:$H$800,7,0 )),"")</f>
        <v/>
      </c>
      <c r="Y218" t="str">
        <f t="shared" si="40"/>
        <v/>
      </c>
    </row>
    <row r="219" spans="1:25" x14ac:dyDescent="0.25">
      <c r="A219" s="53"/>
      <c r="B219" s="53"/>
      <c r="C219" s="53"/>
      <c r="D219" s="53"/>
      <c r="L219" s="47" t="str">
        <f>IFERROR(IF(VLOOKUP(K219,工作表2!$B$2:$H$800,2,0 )=0,"",VLOOKUP(K219,工作表2!$B$2:$H$800,2,0 )),"")</f>
        <v/>
      </c>
      <c r="M219" s="47" t="str">
        <f>IFERROR(IF(VLOOKUP(K219,工作表2!$B$2:$H$800,3,0 )=0,"",VLOOKUP(K219,工作表2!$B$2:$H$800,3,0 )),"")</f>
        <v/>
      </c>
      <c r="N219" s="47" t="str">
        <f>IFERROR(IF(VLOOKUP(K219,工作表2!$B$2:$H$800,4,0 )=0,"",VLOOKUP(K219,工作表2!$B$2:$H$800,4,0 )),"")</f>
        <v/>
      </c>
      <c r="O219" s="47" t="str">
        <f>IFERROR(IF(VLOOKUP(K219,工作表2!$B$2:$H$800,5,0 )=0,"",VLOOKUP(K219,工作表2!$B$2:$H$800,5,0 )),"")</f>
        <v/>
      </c>
      <c r="P219" s="47" t="str">
        <f>IFERROR(IF(VLOOKUP(K219,工作表2!$B$2:$H$800,6,0 )=0,"",VLOOKUP(K219,工作表2!$B$2:$H$800,6,0 )),"")</f>
        <v/>
      </c>
      <c r="Q219" s="47" t="str">
        <f>IFERROR(IF(VLOOKUP(K219,工作表2!$B$2:$H$800,7,0 )=0,"",VLOOKUP(K219,工作表2!$B$2:$H$800,7,0 )),"")</f>
        <v/>
      </c>
    </row>
    <row r="220" spans="1:25" x14ac:dyDescent="0.25">
      <c r="A220" s="53"/>
      <c r="B220" s="53"/>
      <c r="C220" s="53"/>
      <c r="D220" s="53"/>
      <c r="L220" s="47" t="str">
        <f>IFERROR(IF(VLOOKUP(K220,工作表2!$B$2:$H$800,2,0 )=0,"",VLOOKUP(K220,工作表2!$B$2:$H$800,2,0 )),"")</f>
        <v/>
      </c>
      <c r="M220" s="47" t="str">
        <f>IFERROR(IF(VLOOKUP(K220,工作表2!$B$2:$H$800,3,0 )=0,"",VLOOKUP(K220,工作表2!$B$2:$H$800,3,0 )),"")</f>
        <v/>
      </c>
      <c r="N220" s="47" t="str">
        <f>IFERROR(IF(VLOOKUP(K220,工作表2!$B$2:$H$800,4,0 )=0,"",VLOOKUP(K220,工作表2!$B$2:$H$800,4,0 )),"")</f>
        <v/>
      </c>
      <c r="O220" s="47" t="str">
        <f>IFERROR(IF(VLOOKUP(K220,工作表2!$B$2:$H$800,5,0 )=0,"",VLOOKUP(K220,工作表2!$B$2:$H$800,5,0 )),"")</f>
        <v/>
      </c>
      <c r="P220" s="47" t="str">
        <f>IFERROR(IF(VLOOKUP(K220,工作表2!$B$2:$H$800,6,0 )=0,"",VLOOKUP(K220,工作表2!$B$2:$H$800,6,0 )),"")</f>
        <v/>
      </c>
      <c r="Q220" s="47" t="str">
        <f>IFERROR(IF(VLOOKUP(K220,工作表2!$B$2:$H$800,7,0 )=0,"",VLOOKUP(K220,工作表2!$B$2:$H$800,7,0 )),"")</f>
        <v/>
      </c>
      <c r="V220" s="60" t="s">
        <v>287</v>
      </c>
      <c r="W220" s="61" t="s">
        <v>288</v>
      </c>
      <c r="X220" s="61" t="s">
        <v>289</v>
      </c>
      <c r="Y220" s="62" t="s">
        <v>290</v>
      </c>
    </row>
    <row r="221" spans="1:25" x14ac:dyDescent="0.25">
      <c r="A221" s="53"/>
      <c r="B221" s="53"/>
      <c r="C221" s="53"/>
      <c r="D221" s="53"/>
      <c r="L221" s="47" t="str">
        <f>IFERROR(IF(VLOOKUP(K221,工作表2!$B$2:$H$800,2,0 )=0,"",VLOOKUP(K221,工作表2!$B$2:$H$800,2,0 )),"")</f>
        <v/>
      </c>
      <c r="M221" s="47" t="str">
        <f>IFERROR(IF(VLOOKUP(K221,工作表2!$B$2:$H$800,3,0 )=0,"",VLOOKUP(K221,工作表2!$B$2:$H$800,3,0 )),"")</f>
        <v/>
      </c>
      <c r="N221" s="47" t="str">
        <f>IFERROR(IF(VLOOKUP(K221,工作表2!$B$2:$H$800,4,0 )=0,"",VLOOKUP(K221,工作表2!$B$2:$H$800,4,0 )),"")</f>
        <v/>
      </c>
      <c r="O221" s="47" t="str">
        <f>IFERROR(IF(VLOOKUP(K221,工作表2!$B$2:$H$800,5,0 )=0,"",VLOOKUP(K221,工作表2!$B$2:$H$800,5,0 )),"")</f>
        <v/>
      </c>
      <c r="P221" s="47" t="str">
        <f>IFERROR(IF(VLOOKUP(K221,工作表2!$B$2:$H$800,6,0 )=0,"",VLOOKUP(K221,工作表2!$B$2:$H$800,6,0 )),"")</f>
        <v/>
      </c>
      <c r="Q221" s="47" t="str">
        <f>IFERROR(IF(VLOOKUP(K221,工作表2!$B$2:$H$800,7,0 )=0,"",VLOOKUP(K221,工作表2!$B$2:$H$800,7,0 )),"")</f>
        <v/>
      </c>
      <c r="V221" s="54" t="s">
        <v>272</v>
      </c>
      <c r="W221" s="56">
        <f t="shared" ref="W221:W255" si="41">E70</f>
        <v>0</v>
      </c>
      <c r="X221" s="56">
        <f t="shared" ref="X221:X255" si="42">F70</f>
        <v>0</v>
      </c>
      <c r="Y221" s="58">
        <f t="shared" ref="Y221:Y255" si="43">IF(COUNTIF($V$2:$V$258,V221)=1,0,1)</f>
        <v>0</v>
      </c>
    </row>
    <row r="222" spans="1:25" x14ac:dyDescent="0.25">
      <c r="A222" s="53"/>
      <c r="B222" s="53"/>
      <c r="C222" s="53"/>
      <c r="D222" s="53"/>
      <c r="L222" s="47" t="str">
        <f>IFERROR(IF(VLOOKUP(K222,工作表2!$B$2:$H$800,2,0 )=0,"",VLOOKUP(K222,工作表2!$B$2:$H$800,2,0 )),"")</f>
        <v/>
      </c>
      <c r="M222" s="47" t="str">
        <f>IFERROR(IF(VLOOKUP(K222,工作表2!$B$2:$H$800,3,0 )=0,"",VLOOKUP(K222,工作表2!$B$2:$H$800,3,0 )),"")</f>
        <v/>
      </c>
      <c r="N222" s="47" t="str">
        <f>IFERROR(IF(VLOOKUP(K222,工作表2!$B$2:$H$800,4,0 )=0,"",VLOOKUP(K222,工作表2!$B$2:$H$800,4,0 )),"")</f>
        <v/>
      </c>
      <c r="O222" s="47" t="str">
        <f>IFERROR(IF(VLOOKUP(K222,工作表2!$B$2:$H$800,5,0 )=0,"",VLOOKUP(K222,工作表2!$B$2:$H$800,5,0 )),"")</f>
        <v/>
      </c>
      <c r="P222" s="47" t="str">
        <f>IFERROR(IF(VLOOKUP(K222,工作表2!$B$2:$H$800,6,0 )=0,"",VLOOKUP(K222,工作表2!$B$2:$H$800,6,0 )),"")</f>
        <v/>
      </c>
      <c r="Q222" s="47" t="str">
        <f>IFERROR(IF(VLOOKUP(K222,工作表2!$B$2:$H$800,7,0 )=0,"",VLOOKUP(K222,工作表2!$B$2:$H$800,7,0 )),"")</f>
        <v/>
      </c>
      <c r="V222" s="55" t="s">
        <v>274</v>
      </c>
      <c r="W222" s="57">
        <f t="shared" si="41"/>
        <v>0</v>
      </c>
      <c r="X222" s="57">
        <f t="shared" si="42"/>
        <v>0</v>
      </c>
      <c r="Y222" s="59">
        <f t="shared" si="43"/>
        <v>0</v>
      </c>
    </row>
    <row r="223" spans="1:25" x14ac:dyDescent="0.25">
      <c r="L223" s="47" t="str">
        <f>IFERROR(IF(VLOOKUP(K223,工作表2!$B$2:$H$800,2,0 )=0,"",VLOOKUP(K223,工作表2!$B$2:$H$800,2,0 )),"")</f>
        <v/>
      </c>
      <c r="M223" s="47" t="str">
        <f>IFERROR(IF(VLOOKUP(K223,工作表2!$B$2:$H$800,3,0 )=0,"",VLOOKUP(K223,工作表2!$B$2:$H$800,3,0 )),"")</f>
        <v/>
      </c>
      <c r="N223" s="47" t="str">
        <f>IFERROR(IF(VLOOKUP(K223,工作表2!$B$2:$H$800,4,0 )=0,"",VLOOKUP(K223,工作表2!$B$2:$H$800,4,0 )),"")</f>
        <v/>
      </c>
      <c r="O223" s="47" t="str">
        <f>IFERROR(IF(VLOOKUP(K223,工作表2!$B$2:$H$800,5,0 )=0,"",VLOOKUP(K223,工作表2!$B$2:$H$800,5,0 )),"")</f>
        <v/>
      </c>
      <c r="P223" s="47" t="str">
        <f>IFERROR(IF(VLOOKUP(K223,工作表2!$B$2:$H$800,6,0 )=0,"",VLOOKUP(K223,工作表2!$B$2:$H$800,6,0 )),"")</f>
        <v/>
      </c>
      <c r="Q223" s="47" t="str">
        <f>IFERROR(IF(VLOOKUP(K223,工作表2!$B$2:$H$800,7,0 )=0,"",VLOOKUP(K223,工作表2!$B$2:$H$800,7,0 )),"")</f>
        <v/>
      </c>
      <c r="V223" s="54" t="s">
        <v>16</v>
      </c>
      <c r="W223" s="56">
        <f t="shared" si="41"/>
        <v>0</v>
      </c>
      <c r="X223" s="56">
        <f t="shared" si="42"/>
        <v>0</v>
      </c>
      <c r="Y223" s="58">
        <f t="shared" si="43"/>
        <v>0</v>
      </c>
    </row>
    <row r="224" spans="1:25" x14ac:dyDescent="0.25">
      <c r="L224" s="47" t="str">
        <f>IFERROR(IF(VLOOKUP(K224,工作表2!$B$2:$H$800,2,0 )=0,"",VLOOKUP(K224,工作表2!$B$2:$H$800,2,0 )),"")</f>
        <v/>
      </c>
      <c r="M224" s="47" t="str">
        <f>IFERROR(IF(VLOOKUP(K224,工作表2!$B$2:$H$800,3,0 )=0,"",VLOOKUP(K224,工作表2!$B$2:$H$800,3,0 )),"")</f>
        <v/>
      </c>
      <c r="N224" s="47" t="str">
        <f>IFERROR(IF(VLOOKUP(K224,工作表2!$B$2:$H$800,4,0 )=0,"",VLOOKUP(K224,工作表2!$B$2:$H$800,4,0 )),"")</f>
        <v/>
      </c>
      <c r="O224" s="47" t="str">
        <f>IFERROR(IF(VLOOKUP(K224,工作表2!$B$2:$H$800,5,0 )=0,"",VLOOKUP(K224,工作表2!$B$2:$H$800,5,0 )),"")</f>
        <v/>
      </c>
      <c r="P224" s="47" t="str">
        <f>IFERROR(IF(VLOOKUP(K224,工作表2!$B$2:$H$800,6,0 )=0,"",VLOOKUP(K224,工作表2!$B$2:$H$800,6,0 )),"")</f>
        <v/>
      </c>
      <c r="Q224" s="47" t="str">
        <f>IFERROR(IF(VLOOKUP(K224,工作表2!$B$2:$H$800,7,0 )=0,"",VLOOKUP(K224,工作表2!$B$2:$H$800,7,0 )),"")</f>
        <v/>
      </c>
      <c r="V224" s="55" t="s">
        <v>17</v>
      </c>
      <c r="W224" s="57">
        <f t="shared" si="41"/>
        <v>0</v>
      </c>
      <c r="X224" s="57">
        <f t="shared" si="42"/>
        <v>0</v>
      </c>
      <c r="Y224" s="59">
        <f t="shared" si="43"/>
        <v>0</v>
      </c>
    </row>
    <row r="225" spans="12:25" x14ac:dyDescent="0.25">
      <c r="L225" s="47" t="str">
        <f>IFERROR(IF(VLOOKUP(K225,工作表2!$B$2:$H$800,2,0 )=0,"",VLOOKUP(K225,工作表2!$B$2:$H$800,2,0 )),"")</f>
        <v/>
      </c>
      <c r="M225" s="47" t="str">
        <f>IFERROR(IF(VLOOKUP(K225,工作表2!$B$2:$H$800,3,0 )=0,"",VLOOKUP(K225,工作表2!$B$2:$H$800,3,0 )),"")</f>
        <v/>
      </c>
      <c r="N225" s="47" t="str">
        <f>IFERROR(IF(VLOOKUP(K225,工作表2!$B$2:$H$800,4,0 )=0,"",VLOOKUP(K225,工作表2!$B$2:$H$800,4,0 )),"")</f>
        <v/>
      </c>
      <c r="O225" s="47" t="str">
        <f>IFERROR(IF(VLOOKUP(K225,工作表2!$B$2:$H$800,5,0 )=0,"",VLOOKUP(K225,工作表2!$B$2:$H$800,5,0 )),"")</f>
        <v/>
      </c>
      <c r="P225" s="47" t="str">
        <f>IFERROR(IF(VLOOKUP(K225,工作表2!$B$2:$H$800,6,0 )=0,"",VLOOKUP(K225,工作表2!$B$2:$H$800,6,0 )),"")</f>
        <v/>
      </c>
      <c r="Q225" s="47" t="str">
        <f>IFERROR(IF(VLOOKUP(K225,工作表2!$B$2:$H$800,7,0 )=0,"",VLOOKUP(K225,工作表2!$B$2:$H$800,7,0 )),"")</f>
        <v/>
      </c>
      <c r="V225" s="54" t="s">
        <v>18</v>
      </c>
      <c r="W225" s="56">
        <f t="shared" si="41"/>
        <v>0</v>
      </c>
      <c r="X225" s="56">
        <f t="shared" si="42"/>
        <v>0</v>
      </c>
      <c r="Y225" s="58">
        <f t="shared" si="43"/>
        <v>0</v>
      </c>
    </row>
    <row r="226" spans="12:25" x14ac:dyDescent="0.25">
      <c r="L226" s="47" t="str">
        <f>IFERROR(IF(VLOOKUP(K226,工作表2!$B$2:$H$800,2,0 )=0,"",VLOOKUP(K226,工作表2!$B$2:$H$800,2,0 )),"")</f>
        <v/>
      </c>
      <c r="M226" s="47" t="str">
        <f>IFERROR(IF(VLOOKUP(K226,工作表2!$B$2:$H$800,3,0 )=0,"",VLOOKUP(K226,工作表2!$B$2:$H$800,3,0 )),"")</f>
        <v/>
      </c>
      <c r="N226" s="47" t="str">
        <f>IFERROR(IF(VLOOKUP(K226,工作表2!$B$2:$H$800,4,0 )=0,"",VLOOKUP(K226,工作表2!$B$2:$H$800,4,0 )),"")</f>
        <v/>
      </c>
      <c r="O226" s="47" t="str">
        <f>IFERROR(IF(VLOOKUP(K226,工作表2!$B$2:$H$800,5,0 )=0,"",VLOOKUP(K226,工作表2!$B$2:$H$800,5,0 )),"")</f>
        <v/>
      </c>
      <c r="P226" s="47" t="str">
        <f>IFERROR(IF(VLOOKUP(K226,工作表2!$B$2:$H$800,6,0 )=0,"",VLOOKUP(K226,工作表2!$B$2:$H$800,6,0 )),"")</f>
        <v/>
      </c>
      <c r="Q226" s="47" t="str">
        <f>IFERROR(IF(VLOOKUP(K226,工作表2!$B$2:$H$800,7,0 )=0,"",VLOOKUP(K226,工作表2!$B$2:$H$800,7,0 )),"")</f>
        <v/>
      </c>
      <c r="V226" s="55" t="s">
        <v>217</v>
      </c>
      <c r="W226" s="57">
        <f t="shared" si="41"/>
        <v>0</v>
      </c>
      <c r="X226" s="57">
        <f t="shared" si="42"/>
        <v>0</v>
      </c>
      <c r="Y226" s="59">
        <f t="shared" si="43"/>
        <v>0</v>
      </c>
    </row>
    <row r="227" spans="12:25" x14ac:dyDescent="0.25">
      <c r="L227" s="47" t="str">
        <f>IFERROR(IF(VLOOKUP(K227,工作表2!$B$2:$H$800,2,0 )=0,"",VLOOKUP(K227,工作表2!$B$2:$H$800,2,0 )),"")</f>
        <v/>
      </c>
      <c r="M227" s="47" t="str">
        <f>IFERROR(IF(VLOOKUP(K227,工作表2!$B$2:$H$800,3,0 )=0,"",VLOOKUP(K227,工作表2!$B$2:$H$800,3,0 )),"")</f>
        <v/>
      </c>
      <c r="N227" s="47" t="str">
        <f>IFERROR(IF(VLOOKUP(K227,工作表2!$B$2:$H$800,4,0 )=0,"",VLOOKUP(K227,工作表2!$B$2:$H$800,4,0 )),"")</f>
        <v/>
      </c>
      <c r="O227" s="47" t="str">
        <f>IFERROR(IF(VLOOKUP(K227,工作表2!$B$2:$H$800,5,0 )=0,"",VLOOKUP(K227,工作表2!$B$2:$H$800,5,0 )),"")</f>
        <v/>
      </c>
      <c r="P227" s="47" t="str">
        <f>IFERROR(IF(VLOOKUP(K227,工作表2!$B$2:$H$800,6,0 )=0,"",VLOOKUP(K227,工作表2!$B$2:$H$800,6,0 )),"")</f>
        <v/>
      </c>
      <c r="Q227" s="47" t="str">
        <f>IFERROR(IF(VLOOKUP(K227,工作表2!$B$2:$H$800,7,0 )=0,"",VLOOKUP(K227,工作表2!$B$2:$H$800,7,0 )),"")</f>
        <v/>
      </c>
      <c r="V227" s="54" t="s">
        <v>20</v>
      </c>
      <c r="W227" s="56">
        <f t="shared" si="41"/>
        <v>0</v>
      </c>
      <c r="X227" s="56">
        <f t="shared" si="42"/>
        <v>0</v>
      </c>
      <c r="Y227" s="58">
        <f t="shared" si="43"/>
        <v>1</v>
      </c>
    </row>
    <row r="228" spans="12:25" x14ac:dyDescent="0.25">
      <c r="L228" s="47" t="str">
        <f>IFERROR(IF(VLOOKUP(K228,工作表2!$B$2:$H$800,2,0 )=0,"",VLOOKUP(K228,工作表2!$B$2:$H$800,2,0 )),"")</f>
        <v/>
      </c>
      <c r="M228" s="47" t="str">
        <f>IFERROR(IF(VLOOKUP(K228,工作表2!$B$2:$H$800,3,0 )=0,"",VLOOKUP(K228,工作表2!$B$2:$H$800,3,0 )),"")</f>
        <v/>
      </c>
      <c r="N228" s="47" t="str">
        <f>IFERROR(IF(VLOOKUP(K228,工作表2!$B$2:$H$800,4,0 )=0,"",VLOOKUP(K228,工作表2!$B$2:$H$800,4,0 )),"")</f>
        <v/>
      </c>
      <c r="O228" s="47" t="str">
        <f>IFERROR(IF(VLOOKUP(K228,工作表2!$B$2:$H$800,5,0 )=0,"",VLOOKUP(K228,工作表2!$B$2:$H$800,5,0 )),"")</f>
        <v/>
      </c>
      <c r="P228" s="47" t="str">
        <f>IFERROR(IF(VLOOKUP(K228,工作表2!$B$2:$H$800,6,0 )=0,"",VLOOKUP(K228,工作表2!$B$2:$H$800,6,0 )),"")</f>
        <v/>
      </c>
      <c r="Q228" s="47" t="str">
        <f>IFERROR(IF(VLOOKUP(K228,工作表2!$B$2:$H$800,7,0 )=0,"",VLOOKUP(K228,工作表2!$B$2:$H$800,7,0 )),"")</f>
        <v/>
      </c>
      <c r="V228" s="55" t="s">
        <v>21</v>
      </c>
      <c r="W228" s="57">
        <f t="shared" si="41"/>
        <v>0</v>
      </c>
      <c r="X228" s="57">
        <f t="shared" si="42"/>
        <v>0</v>
      </c>
      <c r="Y228" s="59">
        <f t="shared" si="43"/>
        <v>1</v>
      </c>
    </row>
    <row r="229" spans="12:25" x14ac:dyDescent="0.25">
      <c r="L229" s="47" t="str">
        <f>IFERROR(IF(VLOOKUP(K229,工作表2!$B$2:$H$800,2,0 )=0,"",VLOOKUP(K229,工作表2!$B$2:$H$800,2,0 )),"")</f>
        <v/>
      </c>
      <c r="M229" s="47" t="str">
        <f>IFERROR(IF(VLOOKUP(K229,工作表2!$B$2:$H$800,3,0 )=0,"",VLOOKUP(K229,工作表2!$B$2:$H$800,3,0 )),"")</f>
        <v/>
      </c>
      <c r="N229" s="47" t="str">
        <f>IFERROR(IF(VLOOKUP(K229,工作表2!$B$2:$H$800,4,0 )=0,"",VLOOKUP(K229,工作表2!$B$2:$H$800,4,0 )),"")</f>
        <v/>
      </c>
      <c r="O229" s="47" t="str">
        <f>IFERROR(IF(VLOOKUP(K229,工作表2!$B$2:$H$800,5,0 )=0,"",VLOOKUP(K229,工作表2!$B$2:$H$800,5,0 )),"")</f>
        <v/>
      </c>
      <c r="P229" s="47" t="str">
        <f>IFERROR(IF(VLOOKUP(K229,工作表2!$B$2:$H$800,6,0 )=0,"",VLOOKUP(K229,工作表2!$B$2:$H$800,6,0 )),"")</f>
        <v/>
      </c>
      <c r="Q229" s="47" t="str">
        <f>IFERROR(IF(VLOOKUP(K229,工作表2!$B$2:$H$800,7,0 )=0,"",VLOOKUP(K229,工作表2!$B$2:$H$800,7,0 )),"")</f>
        <v/>
      </c>
      <c r="V229" s="54" t="s">
        <v>22</v>
      </c>
      <c r="W229" s="56">
        <f t="shared" si="41"/>
        <v>0</v>
      </c>
      <c r="X229" s="56">
        <f t="shared" si="42"/>
        <v>0</v>
      </c>
      <c r="Y229" s="58">
        <f t="shared" si="43"/>
        <v>1</v>
      </c>
    </row>
    <row r="230" spans="12:25" x14ac:dyDescent="0.25">
      <c r="L230" s="47" t="str">
        <f>IFERROR(IF(VLOOKUP(K230,工作表2!$B$2:$H$800,2,0 )=0,"",VLOOKUP(K230,工作表2!$B$2:$H$800,2,0 )),"")</f>
        <v/>
      </c>
      <c r="M230" s="47" t="str">
        <f>IFERROR(IF(VLOOKUP(K230,工作表2!$B$2:$H$800,3,0 )=0,"",VLOOKUP(K230,工作表2!$B$2:$H$800,3,0 )),"")</f>
        <v/>
      </c>
      <c r="N230" s="47" t="str">
        <f>IFERROR(IF(VLOOKUP(K230,工作表2!$B$2:$H$800,4,0 )=0,"",VLOOKUP(K230,工作表2!$B$2:$H$800,4,0 )),"")</f>
        <v/>
      </c>
      <c r="O230" s="47" t="str">
        <f>IFERROR(IF(VLOOKUP(K230,工作表2!$B$2:$H$800,5,0 )=0,"",VLOOKUP(K230,工作表2!$B$2:$H$800,5,0 )),"")</f>
        <v/>
      </c>
      <c r="P230" s="47" t="str">
        <f>IFERROR(IF(VLOOKUP(K230,工作表2!$B$2:$H$800,6,0 )=0,"",VLOOKUP(K230,工作表2!$B$2:$H$800,6,0 )),"")</f>
        <v/>
      </c>
      <c r="Q230" s="47" t="str">
        <f>IFERROR(IF(VLOOKUP(K230,工作表2!$B$2:$H$800,7,0 )=0,"",VLOOKUP(K230,工作表2!$B$2:$H$800,7,0 )),"")</f>
        <v/>
      </c>
      <c r="V230" s="55" t="s">
        <v>23</v>
      </c>
      <c r="W230" s="57">
        <f t="shared" si="41"/>
        <v>0</v>
      </c>
      <c r="X230" s="57">
        <f t="shared" si="42"/>
        <v>0</v>
      </c>
      <c r="Y230" s="59">
        <f t="shared" si="43"/>
        <v>1</v>
      </c>
    </row>
    <row r="231" spans="12:25" x14ac:dyDescent="0.25">
      <c r="L231" s="47" t="str">
        <f>IFERROR(IF(VLOOKUP(K231,工作表2!$B$2:$H$800,2,0 )=0,"",VLOOKUP(K231,工作表2!$B$2:$H$800,2,0 )),"")</f>
        <v/>
      </c>
      <c r="M231" s="47" t="str">
        <f>IFERROR(IF(VLOOKUP(K231,工作表2!$B$2:$H$800,3,0 )=0,"",VLOOKUP(K231,工作表2!$B$2:$H$800,3,0 )),"")</f>
        <v/>
      </c>
      <c r="N231" s="47" t="str">
        <f>IFERROR(IF(VLOOKUP(K231,工作表2!$B$2:$H$800,4,0 )=0,"",VLOOKUP(K231,工作表2!$B$2:$H$800,4,0 )),"")</f>
        <v/>
      </c>
      <c r="O231" s="47" t="str">
        <f>IFERROR(IF(VLOOKUP(K231,工作表2!$B$2:$H$800,5,0 )=0,"",VLOOKUP(K231,工作表2!$B$2:$H$800,5,0 )),"")</f>
        <v/>
      </c>
      <c r="P231" s="47" t="str">
        <f>IFERROR(IF(VLOOKUP(K231,工作表2!$B$2:$H$800,6,0 )=0,"",VLOOKUP(K231,工作表2!$B$2:$H$800,6,0 )),"")</f>
        <v/>
      </c>
      <c r="Q231" s="47" t="str">
        <f>IFERROR(IF(VLOOKUP(K231,工作表2!$B$2:$H$800,7,0 )=0,"",VLOOKUP(K231,工作表2!$B$2:$H$800,7,0 )),"")</f>
        <v/>
      </c>
      <c r="V231" s="54" t="s">
        <v>273</v>
      </c>
      <c r="W231" s="56">
        <f t="shared" si="41"/>
        <v>0</v>
      </c>
      <c r="X231" s="56">
        <f t="shared" si="42"/>
        <v>0</v>
      </c>
      <c r="Y231" s="58">
        <f t="shared" si="43"/>
        <v>0</v>
      </c>
    </row>
    <row r="232" spans="12:25" x14ac:dyDescent="0.25">
      <c r="L232" s="47" t="str">
        <f>IFERROR(IF(VLOOKUP(K232,工作表2!$B$2:$H$800,2,0 )=0,"",VLOOKUP(K232,工作表2!$B$2:$H$800,2,0 )),"")</f>
        <v/>
      </c>
      <c r="M232" s="47" t="str">
        <f>IFERROR(IF(VLOOKUP(K232,工作表2!$B$2:$H$800,3,0 )=0,"",VLOOKUP(K232,工作表2!$B$2:$H$800,3,0 )),"")</f>
        <v/>
      </c>
      <c r="N232" s="47" t="str">
        <f>IFERROR(IF(VLOOKUP(K232,工作表2!$B$2:$H$800,4,0 )=0,"",VLOOKUP(K232,工作表2!$B$2:$H$800,4,0 )),"")</f>
        <v/>
      </c>
      <c r="O232" s="47" t="str">
        <f>IFERROR(IF(VLOOKUP(K232,工作表2!$B$2:$H$800,5,0 )=0,"",VLOOKUP(K232,工作表2!$B$2:$H$800,5,0 )),"")</f>
        <v/>
      </c>
      <c r="P232" s="47" t="str">
        <f>IFERROR(IF(VLOOKUP(K232,工作表2!$B$2:$H$800,6,0 )=0,"",VLOOKUP(K232,工作表2!$B$2:$H$800,6,0 )),"")</f>
        <v/>
      </c>
      <c r="Q232" s="47" t="str">
        <f>IFERROR(IF(VLOOKUP(K232,工作表2!$B$2:$H$800,7,0 )=0,"",VLOOKUP(K232,工作表2!$B$2:$H$800,7,0 )),"")</f>
        <v/>
      </c>
      <c r="V232" s="55" t="s">
        <v>25</v>
      </c>
      <c r="W232" s="57">
        <f t="shared" si="41"/>
        <v>0</v>
      </c>
      <c r="X232" s="57">
        <f t="shared" si="42"/>
        <v>0</v>
      </c>
      <c r="Y232" s="59">
        <f t="shared" si="43"/>
        <v>0</v>
      </c>
    </row>
    <row r="233" spans="12:25" x14ac:dyDescent="0.25">
      <c r="L233" s="47" t="str">
        <f>IFERROR(IF(VLOOKUP(K233,工作表2!$B$2:$H$800,2,0 )=0,"",VLOOKUP(K233,工作表2!$B$2:$H$800,2,0 )),"")</f>
        <v/>
      </c>
      <c r="M233" s="47" t="str">
        <f>IFERROR(IF(VLOOKUP(K233,工作表2!$B$2:$H$800,3,0 )=0,"",VLOOKUP(K233,工作表2!$B$2:$H$800,3,0 )),"")</f>
        <v/>
      </c>
      <c r="N233" s="47" t="str">
        <f>IFERROR(IF(VLOOKUP(K233,工作表2!$B$2:$H$800,4,0 )=0,"",VLOOKUP(K233,工作表2!$B$2:$H$800,4,0 )),"")</f>
        <v/>
      </c>
      <c r="O233" s="47" t="str">
        <f>IFERROR(IF(VLOOKUP(K233,工作表2!$B$2:$H$800,5,0 )=0,"",VLOOKUP(K233,工作表2!$B$2:$H$800,5,0 )),"")</f>
        <v/>
      </c>
      <c r="P233" s="47" t="str">
        <f>IFERROR(IF(VLOOKUP(K233,工作表2!$B$2:$H$800,6,0 )=0,"",VLOOKUP(K233,工作表2!$B$2:$H$800,6,0 )),"")</f>
        <v/>
      </c>
      <c r="Q233" s="47" t="str">
        <f>IFERROR(IF(VLOOKUP(K233,工作表2!$B$2:$H$800,7,0 )=0,"",VLOOKUP(K233,工作表2!$B$2:$H$800,7,0 )),"")</f>
        <v/>
      </c>
      <c r="V233" s="54" t="s">
        <v>28</v>
      </c>
      <c r="W233" s="56">
        <f t="shared" si="41"/>
        <v>0</v>
      </c>
      <c r="X233" s="56">
        <f t="shared" si="42"/>
        <v>0</v>
      </c>
      <c r="Y233" s="58">
        <f t="shared" si="43"/>
        <v>0</v>
      </c>
    </row>
    <row r="234" spans="12:25" x14ac:dyDescent="0.25">
      <c r="L234" s="47" t="str">
        <f>IFERROR(IF(VLOOKUP(K234,工作表2!$B$2:$H$800,2,0 )=0,"",VLOOKUP(K234,工作表2!$B$2:$H$800,2,0 )),"")</f>
        <v/>
      </c>
      <c r="M234" s="47" t="str">
        <f>IFERROR(IF(VLOOKUP(K234,工作表2!$B$2:$H$800,3,0 )=0,"",VLOOKUP(K234,工作表2!$B$2:$H$800,3,0 )),"")</f>
        <v/>
      </c>
      <c r="N234" s="47" t="str">
        <f>IFERROR(IF(VLOOKUP(K234,工作表2!$B$2:$H$800,4,0 )=0,"",VLOOKUP(K234,工作表2!$B$2:$H$800,4,0 )),"")</f>
        <v/>
      </c>
      <c r="O234" s="47" t="str">
        <f>IFERROR(IF(VLOOKUP(K234,工作表2!$B$2:$H$800,5,0 )=0,"",VLOOKUP(K234,工作表2!$B$2:$H$800,5,0 )),"")</f>
        <v/>
      </c>
      <c r="P234" s="47" t="str">
        <f>IFERROR(IF(VLOOKUP(K234,工作表2!$B$2:$H$800,6,0 )=0,"",VLOOKUP(K234,工作表2!$B$2:$H$800,6,0 )),"")</f>
        <v/>
      </c>
      <c r="Q234" s="47" t="str">
        <f>IFERROR(IF(VLOOKUP(K234,工作表2!$B$2:$H$800,7,0 )=0,"",VLOOKUP(K234,工作表2!$B$2:$H$800,7,0 )),"")</f>
        <v/>
      </c>
      <c r="V234" s="55" t="s">
        <v>232</v>
      </c>
      <c r="W234" s="57">
        <f t="shared" si="41"/>
        <v>0</v>
      </c>
      <c r="X234" s="57">
        <f t="shared" si="42"/>
        <v>0</v>
      </c>
      <c r="Y234" s="59">
        <f t="shared" si="43"/>
        <v>0</v>
      </c>
    </row>
    <row r="235" spans="12:25" x14ac:dyDescent="0.25">
      <c r="L235" s="47" t="str">
        <f>IFERROR(IF(VLOOKUP(K235,工作表2!$B$2:$H$800,2,0 )=0,"",VLOOKUP(K235,工作表2!$B$2:$H$800,2,0 )),"")</f>
        <v/>
      </c>
      <c r="M235" s="47" t="str">
        <f>IFERROR(IF(VLOOKUP(K235,工作表2!$B$2:$H$800,3,0 )=0,"",VLOOKUP(K235,工作表2!$B$2:$H$800,3,0 )),"")</f>
        <v/>
      </c>
      <c r="N235" s="47" t="str">
        <f>IFERROR(IF(VLOOKUP(K235,工作表2!$B$2:$H$800,4,0 )=0,"",VLOOKUP(K235,工作表2!$B$2:$H$800,4,0 )),"")</f>
        <v/>
      </c>
      <c r="O235" s="47" t="str">
        <f>IFERROR(IF(VLOOKUP(K235,工作表2!$B$2:$H$800,5,0 )=0,"",VLOOKUP(K235,工作表2!$B$2:$H$800,5,0 )),"")</f>
        <v/>
      </c>
      <c r="P235" s="47" t="str">
        <f>IFERROR(IF(VLOOKUP(K235,工作表2!$B$2:$H$800,6,0 )=0,"",VLOOKUP(K235,工作表2!$B$2:$H$800,6,0 )),"")</f>
        <v/>
      </c>
      <c r="Q235" s="47" t="str">
        <f>IFERROR(IF(VLOOKUP(K235,工作表2!$B$2:$H$800,7,0 )=0,"",VLOOKUP(K235,工作表2!$B$2:$H$800,7,0 )),"")</f>
        <v/>
      </c>
      <c r="V235" s="54" t="s">
        <v>20</v>
      </c>
      <c r="W235" s="56">
        <f t="shared" si="41"/>
        <v>0</v>
      </c>
      <c r="X235" s="56">
        <f t="shared" si="42"/>
        <v>0</v>
      </c>
      <c r="Y235" s="58">
        <f t="shared" si="43"/>
        <v>1</v>
      </c>
    </row>
    <row r="236" spans="12:25" x14ac:dyDescent="0.25">
      <c r="L236" s="47" t="str">
        <f>IFERROR(IF(VLOOKUP(K236,工作表2!$B$2:$H$800,2,0 )=0,"",VLOOKUP(K236,工作表2!$B$2:$H$800,2,0 )),"")</f>
        <v/>
      </c>
      <c r="M236" s="47" t="str">
        <f>IFERROR(IF(VLOOKUP(K236,工作表2!$B$2:$H$800,3,0 )=0,"",VLOOKUP(K236,工作表2!$B$2:$H$800,3,0 )),"")</f>
        <v/>
      </c>
      <c r="N236" s="47" t="str">
        <f>IFERROR(IF(VLOOKUP(K236,工作表2!$B$2:$H$800,4,0 )=0,"",VLOOKUP(K236,工作表2!$B$2:$H$800,4,0 )),"")</f>
        <v/>
      </c>
      <c r="O236" s="47" t="str">
        <f>IFERROR(IF(VLOOKUP(K236,工作表2!$B$2:$H$800,5,0 )=0,"",VLOOKUP(K236,工作表2!$B$2:$H$800,5,0 )),"")</f>
        <v/>
      </c>
      <c r="P236" s="47" t="str">
        <f>IFERROR(IF(VLOOKUP(K236,工作表2!$B$2:$H$800,6,0 )=0,"",VLOOKUP(K236,工作表2!$B$2:$H$800,6,0 )),"")</f>
        <v/>
      </c>
      <c r="Q236" s="47" t="str">
        <f>IFERROR(IF(VLOOKUP(K236,工作表2!$B$2:$H$800,7,0 )=0,"",VLOOKUP(K236,工作表2!$B$2:$H$800,7,0 )),"")</f>
        <v/>
      </c>
      <c r="V236" s="55" t="s">
        <v>21</v>
      </c>
      <c r="W236" s="57">
        <f t="shared" si="41"/>
        <v>0</v>
      </c>
      <c r="X236" s="57">
        <f t="shared" si="42"/>
        <v>0</v>
      </c>
      <c r="Y236" s="59">
        <f t="shared" si="43"/>
        <v>1</v>
      </c>
    </row>
    <row r="237" spans="12:25" x14ac:dyDescent="0.25">
      <c r="L237" s="47" t="str">
        <f>IFERROR(IF(VLOOKUP(K237,工作表2!$B$2:$H$800,2,0 )=0,"",VLOOKUP(K237,工作表2!$B$2:$H$800,2,0 )),"")</f>
        <v/>
      </c>
      <c r="M237" s="47" t="str">
        <f>IFERROR(IF(VLOOKUP(K237,工作表2!$B$2:$H$800,3,0 )=0,"",VLOOKUP(K237,工作表2!$B$2:$H$800,3,0 )),"")</f>
        <v/>
      </c>
      <c r="N237" s="47" t="str">
        <f>IFERROR(IF(VLOOKUP(K237,工作表2!$B$2:$H$800,4,0 )=0,"",VLOOKUP(K237,工作表2!$B$2:$H$800,4,0 )),"")</f>
        <v/>
      </c>
      <c r="O237" s="47" t="str">
        <f>IFERROR(IF(VLOOKUP(K237,工作表2!$B$2:$H$800,5,0 )=0,"",VLOOKUP(K237,工作表2!$B$2:$H$800,5,0 )),"")</f>
        <v/>
      </c>
      <c r="P237" s="47" t="str">
        <f>IFERROR(IF(VLOOKUP(K237,工作表2!$B$2:$H$800,6,0 )=0,"",VLOOKUP(K237,工作表2!$B$2:$H$800,6,0 )),"")</f>
        <v/>
      </c>
      <c r="Q237" s="47" t="str">
        <f>IFERROR(IF(VLOOKUP(K237,工作表2!$B$2:$H$800,7,0 )=0,"",VLOOKUP(K237,工作表2!$B$2:$H$800,7,0 )),"")</f>
        <v/>
      </c>
      <c r="V237" s="54" t="s">
        <v>22</v>
      </c>
      <c r="W237" s="56">
        <f t="shared" si="41"/>
        <v>0</v>
      </c>
      <c r="X237" s="56">
        <f t="shared" si="42"/>
        <v>0</v>
      </c>
      <c r="Y237" s="58">
        <f t="shared" si="43"/>
        <v>1</v>
      </c>
    </row>
    <row r="238" spans="12:25" x14ac:dyDescent="0.25">
      <c r="L238" s="47" t="str">
        <f>IFERROR(IF(VLOOKUP(K238,工作表2!$B$2:$H$800,2,0 )=0,"",VLOOKUP(K238,工作表2!$B$2:$H$800,2,0 )),"")</f>
        <v/>
      </c>
      <c r="M238" s="47" t="str">
        <f>IFERROR(IF(VLOOKUP(K238,工作表2!$B$2:$H$800,3,0 )=0,"",VLOOKUP(K238,工作表2!$B$2:$H$800,3,0 )),"")</f>
        <v/>
      </c>
      <c r="N238" s="47" t="str">
        <f>IFERROR(IF(VLOOKUP(K238,工作表2!$B$2:$H$800,4,0 )=0,"",VLOOKUP(K238,工作表2!$B$2:$H$800,4,0 )),"")</f>
        <v/>
      </c>
      <c r="O238" s="47" t="str">
        <f>IFERROR(IF(VLOOKUP(K238,工作表2!$B$2:$H$800,5,0 )=0,"",VLOOKUP(K238,工作表2!$B$2:$H$800,5,0 )),"")</f>
        <v/>
      </c>
      <c r="P238" s="47" t="str">
        <f>IFERROR(IF(VLOOKUP(K238,工作表2!$B$2:$H$800,6,0 )=0,"",VLOOKUP(K238,工作表2!$B$2:$H$800,6,0 )),"")</f>
        <v/>
      </c>
      <c r="Q238" s="47" t="str">
        <f>IFERROR(IF(VLOOKUP(K238,工作表2!$B$2:$H$800,7,0 )=0,"",VLOOKUP(K238,工作表2!$B$2:$H$800,7,0 )),"")</f>
        <v/>
      </c>
      <c r="V238" s="55" t="s">
        <v>23</v>
      </c>
      <c r="W238" s="57">
        <f t="shared" si="41"/>
        <v>0</v>
      </c>
      <c r="X238" s="57">
        <f t="shared" si="42"/>
        <v>0</v>
      </c>
      <c r="Y238" s="59">
        <f t="shared" si="43"/>
        <v>1</v>
      </c>
    </row>
    <row r="239" spans="12:25" x14ac:dyDescent="0.25">
      <c r="L239" s="47" t="str">
        <f>IFERROR(IF(VLOOKUP(K239,工作表2!$B$2:$H$800,2,0 )=0,"",VLOOKUP(K239,工作表2!$B$2:$H$800,2,0 )),"")</f>
        <v/>
      </c>
      <c r="M239" s="47" t="str">
        <f>IFERROR(IF(VLOOKUP(K239,工作表2!$B$2:$H$800,3,0 )=0,"",VLOOKUP(K239,工作表2!$B$2:$H$800,3,0 )),"")</f>
        <v/>
      </c>
      <c r="N239" s="47" t="str">
        <f>IFERROR(IF(VLOOKUP(K239,工作表2!$B$2:$H$800,4,0 )=0,"",VLOOKUP(K239,工作表2!$B$2:$H$800,4,0 )),"")</f>
        <v/>
      </c>
      <c r="O239" s="47" t="str">
        <f>IFERROR(IF(VLOOKUP(K239,工作表2!$B$2:$H$800,5,0 )=0,"",VLOOKUP(K239,工作表2!$B$2:$H$800,5,0 )),"")</f>
        <v/>
      </c>
      <c r="P239" s="47" t="str">
        <f>IFERROR(IF(VLOOKUP(K239,工作表2!$B$2:$H$800,6,0 )=0,"",VLOOKUP(K239,工作表2!$B$2:$H$800,6,0 )),"")</f>
        <v/>
      </c>
      <c r="Q239" s="47" t="str">
        <f>IFERROR(IF(VLOOKUP(K239,工作表2!$B$2:$H$800,7,0 )=0,"",VLOOKUP(K239,工作表2!$B$2:$H$800,7,0 )),"")</f>
        <v/>
      </c>
      <c r="V239" s="54" t="s">
        <v>31</v>
      </c>
      <c r="W239" s="56">
        <f t="shared" si="41"/>
        <v>0</v>
      </c>
      <c r="X239" s="56">
        <f t="shared" si="42"/>
        <v>0</v>
      </c>
      <c r="Y239" s="58">
        <f t="shared" si="43"/>
        <v>0</v>
      </c>
    </row>
    <row r="240" spans="12:25" x14ac:dyDescent="0.25">
      <c r="L240" s="47" t="str">
        <f>IFERROR(IF(VLOOKUP(K240,工作表2!$B$2:$H$800,2,0 )=0,"",VLOOKUP(K240,工作表2!$B$2:$H$800,2,0 )),"")</f>
        <v/>
      </c>
      <c r="M240" s="47" t="str">
        <f>IFERROR(IF(VLOOKUP(K240,工作表2!$B$2:$H$800,3,0 )=0,"",VLOOKUP(K240,工作表2!$B$2:$H$800,3,0 )),"")</f>
        <v/>
      </c>
      <c r="N240" s="47" t="str">
        <f>IFERROR(IF(VLOOKUP(K240,工作表2!$B$2:$H$800,4,0 )=0,"",VLOOKUP(K240,工作表2!$B$2:$H$800,4,0 )),"")</f>
        <v/>
      </c>
      <c r="O240" s="47" t="str">
        <f>IFERROR(IF(VLOOKUP(K240,工作表2!$B$2:$H$800,5,0 )=0,"",VLOOKUP(K240,工作表2!$B$2:$H$800,5,0 )),"")</f>
        <v/>
      </c>
      <c r="P240" s="47" t="str">
        <f>IFERROR(IF(VLOOKUP(K240,工作表2!$B$2:$H$800,6,0 )=0,"",VLOOKUP(K240,工作表2!$B$2:$H$800,6,0 )),"")</f>
        <v/>
      </c>
      <c r="Q240" s="47" t="str">
        <f>IFERROR(IF(VLOOKUP(K240,工作表2!$B$2:$H$800,7,0 )=0,"",VLOOKUP(K240,工作表2!$B$2:$H$800,7,0 )),"")</f>
        <v/>
      </c>
      <c r="V240" s="55" t="s">
        <v>32</v>
      </c>
      <c r="W240" s="57">
        <f t="shared" si="41"/>
        <v>0</v>
      </c>
      <c r="X240" s="57">
        <f t="shared" si="42"/>
        <v>0</v>
      </c>
      <c r="Y240" s="59">
        <f t="shared" si="43"/>
        <v>0</v>
      </c>
    </row>
    <row r="241" spans="12:25" x14ac:dyDescent="0.25">
      <c r="L241" s="47" t="str">
        <f>IFERROR(IF(VLOOKUP(K241,工作表2!$B$2:$H$800,2,0 )=0,"",VLOOKUP(K241,工作表2!$B$2:$H$800,2,0 )),"")</f>
        <v/>
      </c>
      <c r="M241" s="47" t="str">
        <f>IFERROR(IF(VLOOKUP(K241,工作表2!$B$2:$H$800,3,0 )=0,"",VLOOKUP(K241,工作表2!$B$2:$H$800,3,0 )),"")</f>
        <v/>
      </c>
      <c r="N241" s="47" t="str">
        <f>IFERROR(IF(VLOOKUP(K241,工作表2!$B$2:$H$800,4,0 )=0,"",VLOOKUP(K241,工作表2!$B$2:$H$800,4,0 )),"")</f>
        <v/>
      </c>
      <c r="O241" s="47" t="str">
        <f>IFERROR(IF(VLOOKUP(K241,工作表2!$B$2:$H$800,5,0 )=0,"",VLOOKUP(K241,工作表2!$B$2:$H$800,5,0 )),"")</f>
        <v/>
      </c>
      <c r="P241" s="47" t="str">
        <f>IFERROR(IF(VLOOKUP(K241,工作表2!$B$2:$H$800,6,0 )=0,"",VLOOKUP(K241,工作表2!$B$2:$H$800,6,0 )),"")</f>
        <v/>
      </c>
      <c r="Q241" s="47" t="str">
        <f>IFERROR(IF(VLOOKUP(K241,工作表2!$B$2:$H$800,7,0 )=0,"",VLOOKUP(K241,工作表2!$B$2:$H$800,7,0 )),"")</f>
        <v/>
      </c>
      <c r="V241" s="54" t="s">
        <v>253</v>
      </c>
      <c r="W241" s="56">
        <f t="shared" si="41"/>
        <v>0</v>
      </c>
      <c r="X241" s="56">
        <f t="shared" si="42"/>
        <v>0</v>
      </c>
      <c r="Y241" s="58">
        <f t="shared" si="43"/>
        <v>0</v>
      </c>
    </row>
    <row r="242" spans="12:25" x14ac:dyDescent="0.25">
      <c r="L242" s="47" t="str">
        <f>IFERROR(IF(VLOOKUP(K242,工作表2!$B$2:$H$800,2,0 )=0,"",VLOOKUP(K242,工作表2!$B$2:$H$800,2,0 )),"")</f>
        <v/>
      </c>
      <c r="M242" s="47" t="str">
        <f>IFERROR(IF(VLOOKUP(K242,工作表2!$B$2:$H$800,3,0 )=0,"",VLOOKUP(K242,工作表2!$B$2:$H$800,3,0 )),"")</f>
        <v/>
      </c>
      <c r="N242" s="47" t="str">
        <f>IFERROR(IF(VLOOKUP(K242,工作表2!$B$2:$H$800,4,0 )=0,"",VLOOKUP(K242,工作表2!$B$2:$H$800,4,0 )),"")</f>
        <v/>
      </c>
      <c r="O242" s="47" t="str">
        <f>IFERROR(IF(VLOOKUP(K242,工作表2!$B$2:$H$800,5,0 )=0,"",VLOOKUP(K242,工作表2!$B$2:$H$800,5,0 )),"")</f>
        <v/>
      </c>
      <c r="P242" s="47" t="str">
        <f>IFERROR(IF(VLOOKUP(K242,工作表2!$B$2:$H$800,6,0 )=0,"",VLOOKUP(K242,工作表2!$B$2:$H$800,6,0 )),"")</f>
        <v/>
      </c>
      <c r="Q242" s="47" t="str">
        <f>IFERROR(IF(VLOOKUP(K242,工作表2!$B$2:$H$800,7,0 )=0,"",VLOOKUP(K242,工作表2!$B$2:$H$800,7,0 )),"")</f>
        <v/>
      </c>
      <c r="V242" s="55" t="s">
        <v>33</v>
      </c>
      <c r="W242" s="57">
        <f t="shared" si="41"/>
        <v>0</v>
      </c>
      <c r="X242" s="57">
        <f t="shared" si="42"/>
        <v>0</v>
      </c>
      <c r="Y242" s="59">
        <f t="shared" si="43"/>
        <v>0</v>
      </c>
    </row>
    <row r="243" spans="12:25" x14ac:dyDescent="0.25">
      <c r="L243" s="47" t="str">
        <f>IFERROR(IF(VLOOKUP(K243,工作表2!$B$2:$H$800,2,0 )=0,"",VLOOKUP(K243,工作表2!$B$2:$H$800,2,0 )),"")</f>
        <v/>
      </c>
      <c r="M243" s="47" t="str">
        <f>IFERROR(IF(VLOOKUP(K243,工作表2!$B$2:$H$800,3,0 )=0,"",VLOOKUP(K243,工作表2!$B$2:$H$800,3,0 )),"")</f>
        <v/>
      </c>
      <c r="N243" s="47" t="str">
        <f>IFERROR(IF(VLOOKUP(K243,工作表2!$B$2:$H$800,4,0 )=0,"",VLOOKUP(K243,工作表2!$B$2:$H$800,4,0 )),"")</f>
        <v/>
      </c>
      <c r="O243" s="47" t="str">
        <f>IFERROR(IF(VLOOKUP(K243,工作表2!$B$2:$H$800,5,0 )=0,"",VLOOKUP(K243,工作表2!$B$2:$H$800,5,0 )),"")</f>
        <v/>
      </c>
      <c r="P243" s="47" t="str">
        <f>IFERROR(IF(VLOOKUP(K243,工作表2!$B$2:$H$800,6,0 )=0,"",VLOOKUP(K243,工作表2!$B$2:$H$800,6,0 )),"")</f>
        <v/>
      </c>
      <c r="Q243" s="47" t="str">
        <f>IFERROR(IF(VLOOKUP(K243,工作表2!$B$2:$H$800,7,0 )=0,"",VLOOKUP(K243,工作表2!$B$2:$H$800,7,0 )),"")</f>
        <v/>
      </c>
      <c r="V243" s="54" t="s">
        <v>231</v>
      </c>
      <c r="W243" s="56">
        <f t="shared" si="41"/>
        <v>0</v>
      </c>
      <c r="X243" s="56">
        <f t="shared" si="42"/>
        <v>0</v>
      </c>
      <c r="Y243" s="58">
        <f t="shared" si="43"/>
        <v>0</v>
      </c>
    </row>
    <row r="244" spans="12:25" x14ac:dyDescent="0.25">
      <c r="L244" s="47" t="str">
        <f>IFERROR(IF(VLOOKUP(K244,工作表2!$B$2:$H$800,2,0 )=0,"",VLOOKUP(K244,工作表2!$B$2:$H$800,2,0 )),"")</f>
        <v/>
      </c>
      <c r="M244" s="47" t="str">
        <f>IFERROR(IF(VLOOKUP(K244,工作表2!$B$2:$H$800,3,0 )=0,"",VLOOKUP(K244,工作表2!$B$2:$H$800,3,0 )),"")</f>
        <v/>
      </c>
      <c r="N244" s="47" t="str">
        <f>IFERROR(IF(VLOOKUP(K244,工作表2!$B$2:$H$800,4,0 )=0,"",VLOOKUP(K244,工作表2!$B$2:$H$800,4,0 )),"")</f>
        <v/>
      </c>
      <c r="O244" s="47" t="str">
        <f>IFERROR(IF(VLOOKUP(K244,工作表2!$B$2:$H$800,5,0 )=0,"",VLOOKUP(K244,工作表2!$B$2:$H$800,5,0 )),"")</f>
        <v/>
      </c>
      <c r="P244" s="47" t="str">
        <f>IFERROR(IF(VLOOKUP(K244,工作表2!$B$2:$H$800,6,0 )=0,"",VLOOKUP(K244,工作表2!$B$2:$H$800,6,0 )),"")</f>
        <v/>
      </c>
      <c r="Q244" s="47" t="str">
        <f>IFERROR(IF(VLOOKUP(K244,工作表2!$B$2:$H$800,7,0 )=0,"",VLOOKUP(K244,工作表2!$B$2:$H$800,7,0 )),"")</f>
        <v/>
      </c>
      <c r="V244" s="55" t="s">
        <v>250</v>
      </c>
      <c r="W244" s="57">
        <f t="shared" si="41"/>
        <v>0</v>
      </c>
      <c r="X244" s="57">
        <f t="shared" si="42"/>
        <v>0</v>
      </c>
      <c r="Y244" s="59">
        <f t="shared" si="43"/>
        <v>0</v>
      </c>
    </row>
    <row r="245" spans="12:25" x14ac:dyDescent="0.25">
      <c r="L245" s="47" t="str">
        <f>IFERROR(IF(VLOOKUP(K245,工作表2!$B$2:$H$800,2,0 )=0,"",VLOOKUP(K245,工作表2!$B$2:$H$800,2,0 )),"")</f>
        <v/>
      </c>
      <c r="M245" s="47" t="str">
        <f>IFERROR(IF(VLOOKUP(K245,工作表2!$B$2:$H$800,3,0 )=0,"",VLOOKUP(K245,工作表2!$B$2:$H$800,3,0 )),"")</f>
        <v/>
      </c>
      <c r="N245" s="47" t="str">
        <f>IFERROR(IF(VLOOKUP(K245,工作表2!$B$2:$H$800,4,0 )=0,"",VLOOKUP(K245,工作表2!$B$2:$H$800,4,0 )),"")</f>
        <v/>
      </c>
      <c r="O245" s="47" t="str">
        <f>IFERROR(IF(VLOOKUP(K245,工作表2!$B$2:$H$800,5,0 )=0,"",VLOOKUP(K245,工作表2!$B$2:$H$800,5,0 )),"")</f>
        <v/>
      </c>
      <c r="P245" s="47" t="str">
        <f>IFERROR(IF(VLOOKUP(K245,工作表2!$B$2:$H$800,6,0 )=0,"",VLOOKUP(K245,工作表2!$B$2:$H$800,6,0 )),"")</f>
        <v/>
      </c>
      <c r="Q245" s="47" t="str">
        <f>IFERROR(IF(VLOOKUP(K245,工作表2!$B$2:$H$800,7,0 )=0,"",VLOOKUP(K245,工作表2!$B$2:$H$800,7,0 )),"")</f>
        <v/>
      </c>
      <c r="V245" s="54" t="s">
        <v>277</v>
      </c>
      <c r="W245" s="56">
        <f t="shared" si="41"/>
        <v>0</v>
      </c>
      <c r="X245" s="56">
        <f t="shared" si="42"/>
        <v>0</v>
      </c>
      <c r="Y245" s="58">
        <f t="shared" si="43"/>
        <v>1</v>
      </c>
    </row>
    <row r="246" spans="12:25" x14ac:dyDescent="0.25">
      <c r="L246" s="47" t="str">
        <f>IFERROR(IF(VLOOKUP(K246,工作表2!$B$2:$H$800,2,0 )=0,"",VLOOKUP(K246,工作表2!$B$2:$H$800,2,0 )),"")</f>
        <v/>
      </c>
      <c r="M246" s="47" t="str">
        <f>IFERROR(IF(VLOOKUP(K246,工作表2!$B$2:$H$800,3,0 )=0,"",VLOOKUP(K246,工作表2!$B$2:$H$800,3,0 )),"")</f>
        <v/>
      </c>
      <c r="N246" s="47" t="str">
        <f>IFERROR(IF(VLOOKUP(K246,工作表2!$B$2:$H$800,4,0 )=0,"",VLOOKUP(K246,工作表2!$B$2:$H$800,4,0 )),"")</f>
        <v/>
      </c>
      <c r="O246" s="47" t="str">
        <f>IFERROR(IF(VLOOKUP(K246,工作表2!$B$2:$H$800,5,0 )=0,"",VLOOKUP(K246,工作表2!$B$2:$H$800,5,0 )),"")</f>
        <v/>
      </c>
      <c r="P246" s="47" t="str">
        <f>IFERROR(IF(VLOOKUP(K246,工作表2!$B$2:$H$800,6,0 )=0,"",VLOOKUP(K246,工作表2!$B$2:$H$800,6,0 )),"")</f>
        <v/>
      </c>
      <c r="Q246" s="47" t="str">
        <f>IFERROR(IF(VLOOKUP(K246,工作表2!$B$2:$H$800,7,0 )=0,"",VLOOKUP(K246,工作表2!$B$2:$H$800,7,0 )),"")</f>
        <v/>
      </c>
      <c r="V246" s="55" t="s">
        <v>36</v>
      </c>
      <c r="W246" s="57">
        <f t="shared" si="41"/>
        <v>0</v>
      </c>
      <c r="X246" s="57">
        <f t="shared" si="42"/>
        <v>0</v>
      </c>
      <c r="Y246" s="59">
        <f t="shared" si="43"/>
        <v>1</v>
      </c>
    </row>
    <row r="247" spans="12:25" x14ac:dyDescent="0.25">
      <c r="L247" s="47" t="str">
        <f>IFERROR(IF(VLOOKUP(K247,工作表2!$B$2:$H$800,2,0 )=0,"",VLOOKUP(K247,工作表2!$B$2:$H$800,2,0 )),"")</f>
        <v/>
      </c>
      <c r="M247" s="47" t="str">
        <f>IFERROR(IF(VLOOKUP(K247,工作表2!$B$2:$H$800,3,0 )=0,"",VLOOKUP(K247,工作表2!$B$2:$H$800,3,0 )),"")</f>
        <v/>
      </c>
      <c r="N247" s="47" t="str">
        <f>IFERROR(IF(VLOOKUP(K247,工作表2!$B$2:$H$800,4,0 )=0,"",VLOOKUP(K247,工作表2!$B$2:$H$800,4,0 )),"")</f>
        <v/>
      </c>
      <c r="O247" s="47" t="str">
        <f>IFERROR(IF(VLOOKUP(K247,工作表2!$B$2:$H$800,5,0 )=0,"",VLOOKUP(K247,工作表2!$B$2:$H$800,5,0 )),"")</f>
        <v/>
      </c>
      <c r="P247" s="47" t="str">
        <f>IFERROR(IF(VLOOKUP(K247,工作表2!$B$2:$H$800,6,0 )=0,"",VLOOKUP(K247,工作表2!$B$2:$H$800,6,0 )),"")</f>
        <v/>
      </c>
      <c r="Q247" s="47" t="str">
        <f>IFERROR(IF(VLOOKUP(K247,工作表2!$B$2:$H$800,7,0 )=0,"",VLOOKUP(K247,工作表2!$B$2:$H$800,7,0 )),"")</f>
        <v/>
      </c>
      <c r="V247" s="54" t="s">
        <v>38</v>
      </c>
      <c r="W247" s="56">
        <f t="shared" si="41"/>
        <v>0</v>
      </c>
      <c r="X247" s="56">
        <f t="shared" si="42"/>
        <v>0</v>
      </c>
      <c r="Y247" s="58">
        <f t="shared" si="43"/>
        <v>0</v>
      </c>
    </row>
    <row r="248" spans="12:25" x14ac:dyDescent="0.25">
      <c r="L248" s="47" t="str">
        <f>IFERROR(IF(VLOOKUP(K248,工作表2!$B$2:$H$800,2,0 )=0,"",VLOOKUP(K248,工作表2!$B$2:$H$800,2,0 )),"")</f>
        <v/>
      </c>
      <c r="M248" s="47" t="str">
        <f>IFERROR(IF(VLOOKUP(K248,工作表2!$B$2:$H$800,3,0 )=0,"",VLOOKUP(K248,工作表2!$B$2:$H$800,3,0 )),"")</f>
        <v/>
      </c>
      <c r="N248" s="47" t="str">
        <f>IFERROR(IF(VLOOKUP(K248,工作表2!$B$2:$H$800,4,0 )=0,"",VLOOKUP(K248,工作表2!$B$2:$H$800,4,0 )),"")</f>
        <v/>
      </c>
      <c r="O248" s="47" t="str">
        <f>IFERROR(IF(VLOOKUP(K248,工作表2!$B$2:$H$800,5,0 )=0,"",VLOOKUP(K248,工作表2!$B$2:$H$800,5,0 )),"")</f>
        <v/>
      </c>
      <c r="P248" s="47" t="str">
        <f>IFERROR(IF(VLOOKUP(K248,工作表2!$B$2:$H$800,6,0 )=0,"",VLOOKUP(K248,工作表2!$B$2:$H$800,6,0 )),"")</f>
        <v/>
      </c>
      <c r="Q248" s="47" t="str">
        <f>IFERROR(IF(VLOOKUP(K248,工作表2!$B$2:$H$800,7,0 )=0,"",VLOOKUP(K248,工作表2!$B$2:$H$800,7,0 )),"")</f>
        <v/>
      </c>
      <c r="V248" s="55" t="s">
        <v>275</v>
      </c>
      <c r="W248" s="57">
        <f t="shared" si="41"/>
        <v>0</v>
      </c>
      <c r="X248" s="57">
        <f t="shared" si="42"/>
        <v>0</v>
      </c>
      <c r="Y248" s="59">
        <f t="shared" si="43"/>
        <v>0</v>
      </c>
    </row>
    <row r="249" spans="12:25" x14ac:dyDescent="0.25">
      <c r="L249" s="47" t="str">
        <f>IFERROR(IF(VLOOKUP(K249,工作表2!$B$2:$H$800,2,0 )=0,"",VLOOKUP(K249,工作表2!$B$2:$H$800,2,0 )),"")</f>
        <v/>
      </c>
      <c r="M249" s="47" t="str">
        <f>IFERROR(IF(VLOOKUP(K249,工作表2!$B$2:$H$800,3,0 )=0,"",VLOOKUP(K249,工作表2!$B$2:$H$800,3,0 )),"")</f>
        <v/>
      </c>
      <c r="N249" s="47" t="str">
        <f>IFERROR(IF(VLOOKUP(K249,工作表2!$B$2:$H$800,4,0 )=0,"",VLOOKUP(K249,工作表2!$B$2:$H$800,4,0 )),"")</f>
        <v/>
      </c>
      <c r="O249" s="47" t="str">
        <f>IFERROR(IF(VLOOKUP(K249,工作表2!$B$2:$H$800,5,0 )=0,"",VLOOKUP(K249,工作表2!$B$2:$H$800,5,0 )),"")</f>
        <v/>
      </c>
      <c r="P249" s="47" t="str">
        <f>IFERROR(IF(VLOOKUP(K249,工作表2!$B$2:$H$800,6,0 )=0,"",VLOOKUP(K249,工作表2!$B$2:$H$800,6,0 )),"")</f>
        <v/>
      </c>
      <c r="Q249" s="47" t="str">
        <f>IFERROR(IF(VLOOKUP(K249,工作表2!$B$2:$H$800,7,0 )=0,"",VLOOKUP(K249,工作表2!$B$2:$H$800,7,0 )),"")</f>
        <v/>
      </c>
      <c r="V249" s="54" t="s">
        <v>39</v>
      </c>
      <c r="W249" s="56">
        <f t="shared" si="41"/>
        <v>0</v>
      </c>
      <c r="X249" s="56">
        <f t="shared" si="42"/>
        <v>0</v>
      </c>
      <c r="Y249" s="58">
        <f t="shared" si="43"/>
        <v>0</v>
      </c>
    </row>
    <row r="250" spans="12:25" x14ac:dyDescent="0.25">
      <c r="L250" s="47" t="str">
        <f>IFERROR(IF(VLOOKUP(K250,工作表2!$B$2:$H$800,2,0 )=0,"",VLOOKUP(K250,工作表2!$B$2:$H$800,2,0 )),"")</f>
        <v/>
      </c>
      <c r="M250" s="47" t="str">
        <f>IFERROR(IF(VLOOKUP(K250,工作表2!$B$2:$H$800,3,0 )=0,"",VLOOKUP(K250,工作表2!$B$2:$H$800,3,0 )),"")</f>
        <v/>
      </c>
      <c r="N250" s="47" t="str">
        <f>IFERROR(IF(VLOOKUP(K250,工作表2!$B$2:$H$800,4,0 )=0,"",VLOOKUP(K250,工作表2!$B$2:$H$800,4,0 )),"")</f>
        <v/>
      </c>
      <c r="O250" s="47" t="str">
        <f>IFERROR(IF(VLOOKUP(K250,工作表2!$B$2:$H$800,5,0 )=0,"",VLOOKUP(K250,工作表2!$B$2:$H$800,5,0 )),"")</f>
        <v/>
      </c>
      <c r="P250" s="47" t="str">
        <f>IFERROR(IF(VLOOKUP(K250,工作表2!$B$2:$H$800,6,0 )=0,"",VLOOKUP(K250,工作表2!$B$2:$H$800,6,0 )),"")</f>
        <v/>
      </c>
      <c r="Q250" s="47" t="str">
        <f>IFERROR(IF(VLOOKUP(K250,工作表2!$B$2:$H$800,7,0 )=0,"",VLOOKUP(K250,工作表2!$B$2:$H$800,7,0 )),"")</f>
        <v/>
      </c>
      <c r="V250" s="55" t="s">
        <v>40</v>
      </c>
      <c r="W250" s="57">
        <f t="shared" si="41"/>
        <v>0</v>
      </c>
      <c r="X250" s="57">
        <f t="shared" si="42"/>
        <v>0</v>
      </c>
      <c r="Y250" s="59">
        <f t="shared" si="43"/>
        <v>0</v>
      </c>
    </row>
    <row r="251" spans="12:25" x14ac:dyDescent="0.25">
      <c r="V251" s="54" t="s">
        <v>41</v>
      </c>
      <c r="W251" s="56">
        <f t="shared" si="41"/>
        <v>0</v>
      </c>
      <c r="X251" s="56">
        <f t="shared" si="42"/>
        <v>0</v>
      </c>
      <c r="Y251" s="58">
        <f t="shared" si="43"/>
        <v>0</v>
      </c>
    </row>
    <row r="252" spans="12:25" x14ac:dyDescent="0.25">
      <c r="V252" s="55" t="s">
        <v>277</v>
      </c>
      <c r="W252" s="57">
        <f t="shared" si="41"/>
        <v>0</v>
      </c>
      <c r="X252" s="57">
        <f t="shared" si="42"/>
        <v>0</v>
      </c>
      <c r="Y252" s="59">
        <f t="shared" si="43"/>
        <v>1</v>
      </c>
    </row>
    <row r="253" spans="12:25" x14ac:dyDescent="0.25">
      <c r="V253" s="54" t="s">
        <v>36</v>
      </c>
      <c r="W253" s="56">
        <f t="shared" si="41"/>
        <v>0</v>
      </c>
      <c r="X253" s="56">
        <f t="shared" si="42"/>
        <v>0</v>
      </c>
      <c r="Y253" s="58">
        <f t="shared" si="43"/>
        <v>1</v>
      </c>
    </row>
    <row r="254" spans="12:25" x14ac:dyDescent="0.25">
      <c r="V254" s="55" t="s">
        <v>200</v>
      </c>
      <c r="W254" s="57">
        <f t="shared" si="41"/>
        <v>0</v>
      </c>
      <c r="X254" s="57">
        <f t="shared" si="42"/>
        <v>0</v>
      </c>
      <c r="Y254" s="59">
        <f t="shared" si="43"/>
        <v>0</v>
      </c>
    </row>
    <row r="255" spans="12:25" x14ac:dyDescent="0.25">
      <c r="V255" s="54" t="s">
        <v>278</v>
      </c>
      <c r="W255" s="56">
        <f t="shared" si="41"/>
        <v>0</v>
      </c>
      <c r="X255" s="56">
        <f t="shared" si="42"/>
        <v>0</v>
      </c>
      <c r="Y255" s="58">
        <f t="shared" si="43"/>
        <v>0</v>
      </c>
    </row>
    <row r="256" spans="12:25" x14ac:dyDescent="0.25">
      <c r="V256" s="55" t="s">
        <v>279</v>
      </c>
      <c r="W256" s="56"/>
      <c r="X256" s="56"/>
      <c r="Y256" s="58"/>
    </row>
    <row r="257" spans="22:25" x14ac:dyDescent="0.25">
      <c r="V257" t="s">
        <v>286</v>
      </c>
      <c r="W257" s="56"/>
      <c r="X257" s="56"/>
      <c r="Y257" s="58"/>
    </row>
    <row r="258" spans="22:25" x14ac:dyDescent="0.25">
      <c r="V258" t="s">
        <v>259</v>
      </c>
      <c r="W258" s="57">
        <f>E105</f>
        <v>0</v>
      </c>
      <c r="X258" s="57">
        <f>F105</f>
        <v>0</v>
      </c>
      <c r="Y258" s="59">
        <f>IF(COUNTIF($V$2:$V$258,V258)=1,0,1)</f>
        <v>0</v>
      </c>
    </row>
  </sheetData>
  <sheetProtection algorithmName="SHA-512" hashValue="mcEqjMWNpH3pAKITIZIdNgWoDix2vhi1rO5sSdMQO4Q3xKaLp3g/8y8qd8h3XKR07KGiIpkfhNsjMxp9uuBa6w==" saltValue="PK/2K4mTLQCPt8+phIbfew==" spinCount="100000" sheet="1" objects="1" scenarios="1"/>
  <protectedRanges>
    <protectedRange sqref="A2:F37 K2:K200" name="範圍1"/>
  </protectedRanges>
  <phoneticPr fontId="2" type="noConversion"/>
  <pageMargins left="0.7" right="0.7" top="0.75" bottom="0.75" header="0.3" footer="0.3"/>
  <pageSetup paperSize="9" orientation="portrait" r:id="rId1"/>
  <drawing r:id="rId2"/>
  <tableParts count="3">
    <tablePart r:id="rId3"/>
    <tablePart r:id="rId4"/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貼完後來這邊檢查</vt:lpstr>
      <vt:lpstr>工作表2</vt:lpstr>
      <vt:lpstr>從此工作表的A2貼上你的成績總表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陳信成(hsincheng)</cp:lastModifiedBy>
  <dcterms:created xsi:type="dcterms:W3CDTF">2023-05-09T00:44:43Z</dcterms:created>
  <dcterms:modified xsi:type="dcterms:W3CDTF">2026-04-21T01:15:22Z</dcterms:modified>
</cp:coreProperties>
</file>